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mc:AlternateContent xmlns:mc="http://schemas.openxmlformats.org/markup-compatibility/2006">
    <mc:Choice Requires="x15">
      <x15ac:absPath xmlns:x15ac="http://schemas.microsoft.com/office/spreadsheetml/2010/11/ac" url="\\ss00000plznt024.d01.uadf.cz\DokumentySSZ\Stavby\Výstavba nových fotovoltaických zdrojů v lokalitě Děčín, Dělnická (provozní budova)\Podklady pro zadání\VZ\"/>
    </mc:Choice>
  </mc:AlternateContent>
  <xr:revisionPtr revIDLastSave="0" documentId="13_ncr:1_{DEA1EA5B-186D-413C-A98C-92664CEB8BB2}" xr6:coauthVersionLast="36" xr6:coauthVersionMax="36" xr10:uidLastSave="{00000000-0000-0000-0000-000000000000}"/>
  <bookViews>
    <workbookView xWindow="0" yWindow="0" windowWidth="28800" windowHeight="12270" tabRatio="963" xr2:uid="{00000000-000D-0000-FFFF-FFFF00000000}"/>
  </bookViews>
  <sheets>
    <sheet name="Rozdelovnik" sheetId="16" r:id="rId1"/>
    <sheet name="Rekapitulace D+B" sheetId="23" r:id="rId2"/>
    <sheet name="Požadavky na výkon a funkci D+B" sheetId="24" r:id="rId3"/>
    <sheet name="SO98-98_1" sheetId="3" r:id="rId4"/>
    <sheet name="SO98-98_2" sheetId="11" r:id="rId5"/>
    <sheet name="SO98-98_3" sheetId="12" r:id="rId6"/>
    <sheet name="SO98-98_4" sheetId="13" r:id="rId7"/>
    <sheet name="SO98-98_5" sheetId="14" state="hidden" r:id="rId8"/>
    <sheet name="SO98-98_6" sheetId="15" state="hidden" r:id="rId9"/>
  </sheets>
  <calcPr calcId="191029"/>
</workbook>
</file>

<file path=xl/calcChain.xml><?xml version="1.0" encoding="utf-8"?>
<calcChain xmlns="http://schemas.openxmlformats.org/spreadsheetml/2006/main">
  <c r="B65" i="23" l="1"/>
  <c r="C65" i="23"/>
  <c r="E65" i="23"/>
  <c r="B66" i="23"/>
  <c r="C66" i="23"/>
  <c r="E66" i="23"/>
  <c r="B67" i="23"/>
  <c r="C67" i="23"/>
  <c r="E67" i="23"/>
  <c r="B68" i="23"/>
  <c r="C68" i="23"/>
  <c r="E68" i="23"/>
  <c r="C64" i="23"/>
  <c r="B64" i="23"/>
  <c r="B54" i="23"/>
  <c r="C54" i="23"/>
  <c r="E54" i="23"/>
  <c r="B55" i="23"/>
  <c r="C55" i="23"/>
  <c r="E55" i="23"/>
  <c r="B56" i="23"/>
  <c r="C56" i="23"/>
  <c r="E56" i="23"/>
  <c r="B57" i="23"/>
  <c r="C57" i="23"/>
  <c r="E57" i="23"/>
  <c r="C53" i="23"/>
  <c r="B53" i="23"/>
  <c r="B43" i="23"/>
  <c r="C43" i="23"/>
  <c r="E43" i="23"/>
  <c r="B44" i="23"/>
  <c r="C44" i="23"/>
  <c r="E44" i="23"/>
  <c r="B45" i="23"/>
  <c r="C45" i="23"/>
  <c r="E45" i="23"/>
  <c r="B46" i="23"/>
  <c r="C46" i="23"/>
  <c r="E46" i="23"/>
  <c r="C42" i="23"/>
  <c r="B42" i="23"/>
  <c r="B32" i="23" l="1"/>
  <c r="C32" i="23"/>
  <c r="E32" i="23"/>
  <c r="B33" i="23"/>
  <c r="C33" i="23"/>
  <c r="E33" i="23"/>
  <c r="B34" i="23"/>
  <c r="C34" i="23"/>
  <c r="E34" i="23"/>
  <c r="B35" i="23"/>
  <c r="C35" i="23"/>
  <c r="E35" i="23"/>
  <c r="C31" i="23"/>
  <c r="B31" i="23"/>
  <c r="B21" i="23"/>
  <c r="C21" i="23"/>
  <c r="E21" i="23"/>
  <c r="B22" i="23"/>
  <c r="C22" i="23"/>
  <c r="E22" i="23"/>
  <c r="B23" i="23"/>
  <c r="C23" i="23"/>
  <c r="E23" i="23"/>
  <c r="B24" i="23"/>
  <c r="C24" i="23"/>
  <c r="E24" i="23"/>
  <c r="C20" i="23"/>
  <c r="B20" i="23"/>
  <c r="E13" i="23"/>
  <c r="C10" i="23"/>
  <c r="C11" i="23"/>
  <c r="C12" i="23"/>
  <c r="C13" i="23"/>
  <c r="C9" i="23"/>
  <c r="B10" i="23"/>
  <c r="B11" i="23"/>
  <c r="B12" i="23"/>
  <c r="B13" i="23"/>
  <c r="B9" i="23"/>
  <c r="E1" i="24"/>
  <c r="A1" i="23" l="1"/>
  <c r="E64" i="23" l="1"/>
  <c r="E53" i="23"/>
  <c r="E42" i="23"/>
  <c r="E31" i="23"/>
  <c r="E20" i="23"/>
  <c r="E10" i="23"/>
  <c r="E11" i="23"/>
  <c r="E12" i="23"/>
  <c r="E9" i="23"/>
  <c r="F2" i="15"/>
  <c r="F2" i="14"/>
  <c r="F2" i="13"/>
  <c r="F2" i="12"/>
  <c r="F2" i="11"/>
  <c r="F2" i="3"/>
  <c r="A59" i="23"/>
  <c r="A48" i="23"/>
  <c r="A37" i="23"/>
  <c r="A26" i="23"/>
  <c r="A15" i="23"/>
  <c r="A34" i="24"/>
  <c r="A28" i="24"/>
  <c r="A22" i="24"/>
  <c r="A16" i="24"/>
  <c r="A10" i="24"/>
  <c r="A4" i="24"/>
  <c r="A4" i="23"/>
  <c r="B9" i="14" l="1"/>
  <c r="B9" i="13"/>
  <c r="B9" i="12"/>
  <c r="B9" i="11"/>
  <c r="B9" i="3"/>
  <c r="B9" i="15"/>
  <c r="L28" i="15"/>
  <c r="L32" i="15" s="1"/>
  <c r="J28" i="15"/>
  <c r="L22" i="15"/>
  <c r="J22" i="15"/>
  <c r="L18" i="15"/>
  <c r="J18" i="15"/>
  <c r="L14" i="15"/>
  <c r="J14" i="15"/>
  <c r="B14" i="15"/>
  <c r="B18" i="15" s="1"/>
  <c r="B28" i="15" s="1"/>
  <c r="L9" i="15"/>
  <c r="K9" i="15"/>
  <c r="F5" i="15"/>
  <c r="L1" i="15"/>
  <c r="L28" i="14"/>
  <c r="L32" i="14" s="1"/>
  <c r="J28" i="14"/>
  <c r="L22" i="14"/>
  <c r="J22" i="14"/>
  <c r="L18" i="14"/>
  <c r="J18" i="14"/>
  <c r="L14" i="14"/>
  <c r="J14" i="14"/>
  <c r="B14" i="14"/>
  <c r="B18" i="14" s="1"/>
  <c r="L9" i="14"/>
  <c r="K9" i="14"/>
  <c r="F5" i="14"/>
  <c r="L1" i="14"/>
  <c r="L28" i="13"/>
  <c r="L32" i="13" s="1"/>
  <c r="J28" i="13"/>
  <c r="L22" i="13"/>
  <c r="J22" i="13"/>
  <c r="L18" i="13"/>
  <c r="J18" i="13"/>
  <c r="L14" i="13"/>
  <c r="J14" i="13"/>
  <c r="B14" i="13"/>
  <c r="B18" i="13" s="1"/>
  <c r="L9" i="13"/>
  <c r="K9" i="13"/>
  <c r="F5" i="13"/>
  <c r="L1" i="13"/>
  <c r="L28" i="12"/>
  <c r="L32" i="12" s="1"/>
  <c r="J28" i="12"/>
  <c r="L22" i="12"/>
  <c r="J22" i="12"/>
  <c r="L18" i="12"/>
  <c r="J18" i="12"/>
  <c r="L14" i="12"/>
  <c r="J14" i="12"/>
  <c r="B14" i="12"/>
  <c r="B18" i="12" s="1"/>
  <c r="B28" i="12" s="1"/>
  <c r="L9" i="12"/>
  <c r="K9" i="12"/>
  <c r="F5" i="12"/>
  <c r="L1" i="12"/>
  <c r="L28" i="11"/>
  <c r="L32" i="11" s="1"/>
  <c r="J28" i="11"/>
  <c r="L22" i="11"/>
  <c r="J22" i="11"/>
  <c r="L18" i="11"/>
  <c r="L26" i="11" s="1"/>
  <c r="J18" i="11"/>
  <c r="L14" i="11"/>
  <c r="J14" i="11"/>
  <c r="B14" i="11"/>
  <c r="B18" i="11" s="1"/>
  <c r="L9" i="11"/>
  <c r="K9" i="11"/>
  <c r="F5" i="11"/>
  <c r="L1" i="11"/>
  <c r="L28" i="3"/>
  <c r="L32" i="3" s="1"/>
  <c r="J28" i="3"/>
  <c r="L22" i="3"/>
  <c r="J22" i="3"/>
  <c r="L18" i="3"/>
  <c r="J18" i="3"/>
  <c r="L14" i="3"/>
  <c r="J14" i="3"/>
  <c r="B14" i="3"/>
  <c r="L9" i="3"/>
  <c r="K9" i="3"/>
  <c r="F5" i="3"/>
  <c r="L1" i="3"/>
  <c r="L26" i="15" l="1"/>
  <c r="L26" i="13"/>
  <c r="L26" i="3"/>
  <c r="B18" i="3"/>
  <c r="B28" i="3" s="1"/>
  <c r="L26" i="12"/>
  <c r="K2" i="12" s="1"/>
  <c r="E30" i="23" s="1"/>
  <c r="F25" i="23" s="1"/>
  <c r="B28" i="13"/>
  <c r="K2" i="13" s="1"/>
  <c r="E41" i="23" s="1"/>
  <c r="F36" i="23" s="1"/>
  <c r="L26" i="14"/>
  <c r="K2" i="15"/>
  <c r="E63" i="23" s="1"/>
  <c r="F58" i="23" s="1"/>
  <c r="B28" i="14"/>
  <c r="K2" i="14" s="1"/>
  <c r="E52" i="23" s="1"/>
  <c r="F47" i="23" s="1"/>
  <c r="B28" i="11"/>
  <c r="K2" i="11" s="1"/>
  <c r="E19" i="23" s="1"/>
  <c r="F14" i="23" s="1"/>
  <c r="K2" i="3" l="1"/>
  <c r="E8" i="23" s="1"/>
  <c r="F3" i="23" l="1"/>
  <c r="F2" i="23" s="1"/>
  <c r="E2" i="2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Janko Milan, Ing.</author>
  </authors>
  <commentList>
    <comment ref="D7" authorId="0" shapeId="0" xr:uid="{00000000-0006-0000-0100-000001000000}">
      <text>
        <r>
          <rPr>
            <b/>
            <sz val="9"/>
            <color indexed="81"/>
            <rFont val="Tahoma"/>
            <family val="2"/>
            <charset val="238"/>
          </rPr>
          <t>počet hodin</t>
        </r>
      </text>
    </comment>
    <comment ref="D18" authorId="0" shapeId="0" xr:uid="{00000000-0006-0000-0100-000002000000}">
      <text>
        <r>
          <rPr>
            <b/>
            <sz val="9"/>
            <color indexed="81"/>
            <rFont val="Tahoma"/>
            <family val="2"/>
            <charset val="238"/>
          </rPr>
          <t>počet hodin</t>
        </r>
        <r>
          <rPr>
            <sz val="9"/>
            <color indexed="81"/>
            <rFont val="Tahoma"/>
            <family val="2"/>
            <charset val="238"/>
          </rPr>
          <t xml:space="preserve">
</t>
        </r>
      </text>
    </comment>
    <comment ref="D29" authorId="0" shapeId="0" xr:uid="{00000000-0006-0000-0100-000003000000}">
      <text>
        <r>
          <rPr>
            <b/>
            <sz val="9"/>
            <color indexed="81"/>
            <rFont val="Tahoma"/>
            <family val="2"/>
            <charset val="238"/>
          </rPr>
          <t>počet hodin</t>
        </r>
      </text>
    </comment>
    <comment ref="D40" authorId="0" shapeId="0" xr:uid="{00000000-0006-0000-0100-000004000000}">
      <text>
        <r>
          <rPr>
            <b/>
            <sz val="9"/>
            <color indexed="81"/>
            <rFont val="Tahoma"/>
            <family val="2"/>
            <charset val="238"/>
          </rPr>
          <t>počet hodin</t>
        </r>
      </text>
    </comment>
    <comment ref="D51" authorId="0" shapeId="0" xr:uid="{00000000-0006-0000-0100-000005000000}">
      <text>
        <r>
          <rPr>
            <b/>
            <sz val="9"/>
            <color indexed="81"/>
            <rFont val="Tahoma"/>
            <family val="2"/>
            <charset val="238"/>
          </rPr>
          <t>počet hodin</t>
        </r>
      </text>
    </comment>
    <comment ref="D62" authorId="0" shapeId="0" xr:uid="{00000000-0006-0000-0100-000006000000}">
      <text>
        <r>
          <rPr>
            <b/>
            <sz val="9"/>
            <color indexed="81"/>
            <rFont val="Tahoma"/>
            <family val="2"/>
            <charset val="238"/>
          </rPr>
          <t>počet hodin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3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3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3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3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3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3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3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3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3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3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3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3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3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3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3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3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3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3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3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3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3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3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3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3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3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3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3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4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4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4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4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4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4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4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4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4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4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4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4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4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4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4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4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4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4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4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4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4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4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4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4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4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4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4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5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5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5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5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5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5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5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5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5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5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5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5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5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5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5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5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5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5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5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5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5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5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5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5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5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5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5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6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6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6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6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6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6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6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6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6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6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6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6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6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6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6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6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6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6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6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6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6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6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6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6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6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6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6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7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7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7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7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7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7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7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7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7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7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7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7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7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7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7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7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7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7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7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7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7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7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7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7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7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7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7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800-000001000000}">
      <text>
        <r>
          <rPr>
            <b/>
            <u/>
            <sz val="12"/>
            <color indexed="81"/>
            <rFont val="Calibri"/>
            <family val="2"/>
            <charset val="238"/>
          </rPr>
          <t>Vložení nové položky:</t>
        </r>
        <r>
          <rPr>
            <b/>
            <sz val="11"/>
            <color indexed="81"/>
            <rFont val="Calibri"/>
            <family val="2"/>
            <charset val="238"/>
          </rPr>
          <t xml:space="preserve">
</t>
        </r>
        <r>
          <rPr>
            <sz val="11"/>
            <color indexed="81"/>
            <rFont val="Calibri"/>
            <family val="2"/>
            <charset val="238"/>
          </rPr>
          <t xml:space="preserve">pro přidání další položky umístěte </t>
        </r>
        <r>
          <rPr>
            <b/>
            <sz val="11"/>
            <color indexed="81"/>
            <rFont val="Calibri"/>
            <family val="2"/>
            <charset val="238"/>
          </rPr>
          <t>kurzor do sloupce "B"</t>
        </r>
        <r>
          <rPr>
            <sz val="11"/>
            <color indexed="81"/>
            <rFont val="Calibri"/>
            <family val="2"/>
            <charset val="238"/>
          </rPr>
          <t xml:space="preserve"> pod poslední řádek  předešlé položky, nebo pod začátek následného dílu a spusťte </t>
        </r>
        <r>
          <rPr>
            <b/>
            <sz val="11"/>
            <color indexed="81"/>
            <rFont val="Calibri"/>
            <family val="2"/>
            <charset val="238"/>
          </rPr>
          <t>"Vložení položky"</t>
        </r>
        <r>
          <rPr>
            <sz val="11"/>
            <color indexed="81"/>
            <rFont val="Calibri"/>
            <family val="2"/>
            <charset val="238"/>
          </rPr>
          <t xml:space="preserve">.  
Chcete-li přidat další položku k uzavřenému Dílu, umístěte </t>
        </r>
        <r>
          <rPr>
            <b/>
            <sz val="11"/>
            <color indexed="81"/>
            <rFont val="Calibri"/>
            <family val="2"/>
            <charset val="238"/>
          </rPr>
          <t>kurzor do sloupce "B"</t>
        </r>
        <r>
          <rPr>
            <sz val="11"/>
            <color indexed="81"/>
            <rFont val="Calibri"/>
            <family val="2"/>
            <charset val="238"/>
          </rPr>
          <t xml:space="preserve">, a to buď na číslo položky, před kterou chcete položku přidat, nebo na řádek se součtem dílu a spusťte </t>
        </r>
        <r>
          <rPr>
            <b/>
            <sz val="11"/>
            <color indexed="81"/>
            <rFont val="Calibri"/>
            <family val="2"/>
            <charset val="238"/>
          </rPr>
          <t>"Vložení položky"</t>
        </r>
        <r>
          <rPr>
            <sz val="11"/>
            <color indexed="81"/>
            <rFont val="Calibri"/>
            <family val="2"/>
            <charset val="238"/>
          </rPr>
          <t xml:space="preserve">.
Po přidání  položky do již uzavřeného Dílu musí být </t>
        </r>
        <r>
          <rPr>
            <b/>
            <sz val="11"/>
            <color indexed="81"/>
            <rFont val="Calibri"/>
            <family val="2"/>
            <charset val="238"/>
          </rPr>
          <t>Díl znovu přepočítán</t>
        </r>
        <r>
          <rPr>
            <sz val="11"/>
            <color indexed="81"/>
            <rFont val="Calibri"/>
            <family val="2"/>
            <charset val="238"/>
          </rPr>
          <t xml:space="preserve"> 
</t>
        </r>
        <r>
          <rPr>
            <sz val="9"/>
            <color indexed="81"/>
            <rFont val="Tahoma"/>
            <family val="2"/>
            <charset val="238"/>
          </rPr>
          <t xml:space="preserve">
</t>
        </r>
      </text>
    </comment>
    <comment ref="J3" authorId="1" shapeId="0" xr:uid="{00000000-0006-0000-0800-000002000000}">
      <text>
        <r>
          <rPr>
            <b/>
            <u/>
            <sz val="12"/>
            <color indexed="81"/>
            <rFont val="Calibri"/>
            <family val="2"/>
            <charset val="238"/>
          </rPr>
          <t>Vložení nového Dílu:</t>
        </r>
        <r>
          <rPr>
            <b/>
            <sz val="11"/>
            <color indexed="81"/>
            <rFont val="Calibri"/>
            <family val="2"/>
            <charset val="238"/>
          </rPr>
          <t xml:space="preserve">
</t>
        </r>
        <r>
          <rPr>
            <sz val="11"/>
            <color indexed="81"/>
            <rFont val="Calibri"/>
            <family val="2"/>
            <charset val="238"/>
          </rPr>
          <t>nový</t>
        </r>
        <r>
          <rPr>
            <b/>
            <sz val="11"/>
            <color indexed="81"/>
            <rFont val="Calibri"/>
            <family val="2"/>
            <charset val="238"/>
          </rPr>
          <t xml:space="preserve"> Díl  </t>
        </r>
        <r>
          <rPr>
            <sz val="11"/>
            <color indexed="81"/>
            <rFont val="Calibri"/>
            <family val="2"/>
            <charset val="238"/>
          </rPr>
          <t xml:space="preserve">bude vytvořen až po </t>
        </r>
        <r>
          <rPr>
            <b/>
            <sz val="11"/>
            <color indexed="81"/>
            <rFont val="Calibri"/>
            <family val="2"/>
            <charset val="238"/>
          </rPr>
          <t xml:space="preserve">uzavření předešlého Dílu součtem. Díly nesmí mít shodné číslování ani názvy.
</t>
        </r>
        <r>
          <rPr>
            <sz val="11"/>
            <color indexed="81"/>
            <rFont val="Calibri"/>
            <family val="2"/>
            <charset val="238"/>
          </rPr>
          <t xml:space="preserve">Pro vložení nového </t>
        </r>
        <r>
          <rPr>
            <b/>
            <sz val="11"/>
            <color indexed="81"/>
            <rFont val="Calibri"/>
            <family val="2"/>
            <charset val="238"/>
          </rPr>
          <t>Dílu</t>
        </r>
        <r>
          <rPr>
            <sz val="11"/>
            <color indexed="81"/>
            <rFont val="Calibri"/>
            <family val="2"/>
            <charset val="238"/>
          </rPr>
          <t xml:space="preserve"> umístěte kurzor do sloupce "B" pod poslední řádek položky "</t>
        </r>
        <r>
          <rPr>
            <b/>
            <sz val="11"/>
            <color indexed="81"/>
            <rFont val="Calibri"/>
            <family val="2"/>
            <charset val="238"/>
          </rPr>
          <t>Součet za díl</t>
        </r>
        <r>
          <rPr>
            <sz val="11"/>
            <color indexed="81"/>
            <rFont val="Calibri"/>
            <family val="2"/>
            <charset val="238"/>
          </rPr>
          <t>" a spusťte "</t>
        </r>
        <r>
          <rPr>
            <b/>
            <sz val="11"/>
            <color indexed="81"/>
            <rFont val="Calibri"/>
            <family val="2"/>
            <charset val="238"/>
          </rPr>
          <t>Vloži Díl</t>
        </r>
        <r>
          <rPr>
            <sz val="11"/>
            <color indexed="81"/>
            <rFont val="Calibri"/>
            <family val="2"/>
            <charset val="238"/>
          </rPr>
          <t>" nebo požijte klávesovou zkratku "</t>
        </r>
        <r>
          <rPr>
            <b/>
            <sz val="11"/>
            <color indexed="81"/>
            <rFont val="Calibri"/>
            <family val="2"/>
            <charset val="238"/>
          </rPr>
          <t>ctrl a</t>
        </r>
        <r>
          <rPr>
            <sz val="11"/>
            <color indexed="81"/>
            <rFont val="Calibri"/>
            <family val="2"/>
            <charset val="238"/>
          </rPr>
          <t xml:space="preserve">".  </t>
        </r>
      </text>
    </comment>
    <comment ref="K3" authorId="0" shapeId="0" xr:uid="{00000000-0006-0000-0800-000003000000}">
      <text>
        <r>
          <rPr>
            <b/>
            <u/>
            <sz val="12"/>
            <color indexed="81"/>
            <rFont val="Calibri"/>
            <family val="2"/>
            <charset val="238"/>
          </rPr>
          <t>Uzavření a součet Dílu:</t>
        </r>
        <r>
          <rPr>
            <b/>
            <sz val="11"/>
            <color indexed="81"/>
            <rFont val="Calibri"/>
            <family val="2"/>
            <charset val="238"/>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rPr>
          <t xml:space="preserve">Pro </t>
        </r>
        <r>
          <rPr>
            <b/>
            <sz val="11"/>
            <color indexed="81"/>
            <rFont val="Calibri"/>
            <family val="2"/>
            <charset val="238"/>
          </rPr>
          <t>součet za Díl</t>
        </r>
        <r>
          <rPr>
            <sz val="11"/>
            <color indexed="81"/>
            <rFont val="Calibri"/>
            <family val="2"/>
            <charset val="238"/>
          </rPr>
          <t xml:space="preserve"> umístěte kurzor do sloupce "B" pod poslední řádek poslední položky v Dílu a spusťte </t>
        </r>
        <r>
          <rPr>
            <b/>
            <sz val="11"/>
            <color indexed="81"/>
            <rFont val="Calibri"/>
            <family val="2"/>
            <charset val="238"/>
          </rPr>
          <t>"Součet za Díl"</t>
        </r>
        <r>
          <rPr>
            <sz val="11"/>
            <color indexed="81"/>
            <rFont val="Calibri"/>
            <family val="2"/>
            <charset val="238"/>
          </rPr>
          <t xml:space="preserve">.  
Chcete-li </t>
        </r>
        <r>
          <rPr>
            <b/>
            <sz val="11"/>
            <color indexed="81"/>
            <rFont val="Calibri"/>
            <family val="2"/>
            <charset val="238"/>
          </rPr>
          <t>přepočítat Díl</t>
        </r>
        <r>
          <rPr>
            <sz val="11"/>
            <color indexed="81"/>
            <rFont val="Calibri"/>
            <family val="2"/>
            <charset val="238"/>
          </rPr>
          <t xml:space="preserve"> po dodatečném přidání položky do již uzavřeného Dílu, umístěte kurzor do sloupce "B" se součtem za daný Díl a spusťte </t>
        </r>
        <r>
          <rPr>
            <b/>
            <sz val="11"/>
            <color indexed="81"/>
            <rFont val="Calibri"/>
            <family val="2"/>
            <charset val="238"/>
          </rPr>
          <t>"Součet za Díl"</t>
        </r>
        <r>
          <rPr>
            <sz val="11"/>
            <color indexed="81"/>
            <rFont val="Calibri"/>
            <family val="2"/>
            <charset val="238"/>
          </rPr>
          <t xml:space="preserve">.
Po přidání položky do již uzavřeného Dílu musí být Díl vždy znovu přepočítán.
</t>
        </r>
        <r>
          <rPr>
            <b/>
            <sz val="11"/>
            <color indexed="81"/>
            <rFont val="Calibri"/>
            <family val="2"/>
            <charset val="238"/>
          </rPr>
          <t>Nový Díl  bude vytvořen až po uzavření předešlého Dílu součtem</t>
        </r>
        <r>
          <rPr>
            <sz val="11"/>
            <color indexed="81"/>
            <rFont val="Calibri"/>
            <family val="2"/>
            <charset val="238"/>
          </rPr>
          <t>. Díly nesmí mít shodné číslování ani názvy.</t>
        </r>
      </text>
    </comment>
    <comment ref="E4" authorId="0" shapeId="0" xr:uid="{00000000-0006-0000-0800-000004000000}">
      <text>
        <r>
          <rPr>
            <b/>
            <u/>
            <sz val="10"/>
            <color indexed="81"/>
            <rFont val="Calibri"/>
            <family val="2"/>
            <charset val="238"/>
          </rPr>
          <t>Vybrat kategorii dle seznamu</t>
        </r>
        <r>
          <rPr>
            <sz val="9"/>
            <color indexed="81"/>
            <rFont val="Calibri"/>
            <family val="2"/>
            <charset val="238"/>
          </rPr>
          <t xml:space="preserve">
</t>
        </r>
        <r>
          <rPr>
            <i/>
            <sz val="9"/>
            <color indexed="81"/>
            <rFont val="Calibri"/>
            <family val="2"/>
            <charset val="238"/>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shapeId="0" xr:uid="{00000000-0006-0000-08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8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8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800-000008000000}">
      <text>
        <r>
          <rPr>
            <b/>
            <u/>
            <sz val="10"/>
            <color indexed="81"/>
            <rFont val="Calibri"/>
            <family val="2"/>
            <charset val="238"/>
          </rPr>
          <t>Vybrat stádium dle seznamu:</t>
        </r>
        <r>
          <rPr>
            <sz val="9"/>
            <color indexed="81"/>
            <rFont val="Calibri"/>
            <family val="2"/>
            <charset val="238"/>
          </rPr>
          <t xml:space="preserve">
</t>
        </r>
        <r>
          <rPr>
            <i/>
            <sz val="9"/>
            <color indexed="81"/>
            <rFont val="Calibri"/>
            <family val="2"/>
            <charset val="238"/>
          </rPr>
          <t xml:space="preserve">Nejčastěji se zpracovává rozpočet ve </t>
        </r>
        <r>
          <rPr>
            <b/>
            <i/>
            <sz val="9"/>
            <color indexed="81"/>
            <rFont val="Calibri"/>
            <family val="2"/>
            <charset val="238"/>
          </rPr>
          <t>Stádiu 3</t>
        </r>
        <r>
          <rPr>
            <i/>
            <sz val="9"/>
            <color indexed="81"/>
            <rFont val="Calibri"/>
            <family val="2"/>
            <charset val="238"/>
          </rPr>
          <t xml:space="preserve"> jako rozpočet jednotlivých SO a PS v rozsahu oceněných soupisů prací dle požadavků vyhlášky č. 169/2016 Sb. 
</t>
        </r>
        <r>
          <rPr>
            <sz val="9"/>
            <color indexed="81"/>
            <rFont val="Calibri"/>
            <family val="2"/>
            <charset val="238"/>
          </rPr>
          <t xml:space="preserve">V případě, </t>
        </r>
        <r>
          <rPr>
            <i/>
            <sz val="9"/>
            <color indexed="81"/>
            <rFont val="Calibri"/>
            <family val="2"/>
            <charset val="238"/>
          </rPr>
          <t xml:space="preserve">že je podkladem pro výběr zhotovitele na realizaci díla dokumentace ve </t>
        </r>
        <r>
          <rPr>
            <b/>
            <i/>
            <sz val="9"/>
            <color indexed="81"/>
            <rFont val="Calibri"/>
            <family val="2"/>
            <charset val="238"/>
          </rPr>
          <t>Stádiu 2</t>
        </r>
        <r>
          <rPr>
            <i/>
            <sz val="9"/>
            <color indexed="81"/>
            <rFont val="Calibri"/>
            <family val="2"/>
            <charset val="238"/>
          </rPr>
          <t xml:space="preserve"> - DUR (tj. v případě staveb kdy projektovou dokumentaci ve stádiu 3 zpracovává zhotovitel stavby), jsou rozpočty jednotlivých SO a PS zpracované ve </t>
        </r>
        <r>
          <rPr>
            <i/>
            <u/>
            <sz val="9"/>
            <color indexed="81"/>
            <rFont val="Calibri"/>
            <family val="2"/>
            <charset val="238"/>
          </rPr>
          <t>Formulářích SOPS stádia 3</t>
        </r>
        <r>
          <rPr>
            <i/>
            <sz val="9"/>
            <color indexed="81"/>
            <rFont val="Calibri"/>
            <family val="2"/>
            <charset val="238"/>
          </rPr>
          <t xml:space="preserve"> jako podklad pro sestavení souhrnného rozpočtu a určení předpokládané hodnoty zakázky pro další stádia.  V Řádku se uveden, že se jedná o </t>
        </r>
        <r>
          <rPr>
            <b/>
            <i/>
            <sz val="9"/>
            <color indexed="81"/>
            <rFont val="Calibri"/>
            <family val="2"/>
            <charset val="238"/>
          </rPr>
          <t>Stádium 2</t>
        </r>
        <r>
          <rPr>
            <i/>
            <sz val="9"/>
            <color indexed="81"/>
            <rFont val="Calibri"/>
            <family val="2"/>
            <charset val="238"/>
          </rPr>
          <t>.</t>
        </r>
        <r>
          <rPr>
            <sz val="9"/>
            <color indexed="81"/>
            <rFont val="Calibri"/>
            <family val="2"/>
            <charset val="238"/>
          </rPr>
          <t xml:space="preserve">
</t>
        </r>
      </text>
    </comment>
    <comment ref="F6" authorId="0" shapeId="0" xr:uid="{00000000-0006-0000-0800-000009000000}">
      <text>
        <r>
          <rPr>
            <b/>
            <u/>
            <sz val="10"/>
            <color indexed="81"/>
            <rFont val="Calibri"/>
            <family val="2"/>
            <charset val="238"/>
          </rPr>
          <t>Jiný vlastník SO/PS než SŽDC</t>
        </r>
        <r>
          <rPr>
            <sz val="9"/>
            <color indexed="81"/>
            <rFont val="Calibri"/>
            <family val="2"/>
            <charset val="238"/>
          </rPr>
          <t xml:space="preserve">
</t>
        </r>
        <r>
          <rPr>
            <i/>
            <sz val="9"/>
            <color indexed="81"/>
            <rFont val="Calibri"/>
            <family val="2"/>
            <charset val="238"/>
          </rPr>
          <t xml:space="preserve">v přípdě jiného vlastníka SO/PS než SŽDC, tj. v případě, že je uvedeno </t>
        </r>
        <r>
          <rPr>
            <b/>
            <i/>
            <sz val="9"/>
            <color indexed="81"/>
            <rFont val="Calibri"/>
            <family val="2"/>
            <charset val="238"/>
          </rPr>
          <t>"Ostatní"</t>
        </r>
        <r>
          <rPr>
            <i/>
            <sz val="9"/>
            <color indexed="81"/>
            <rFont val="Calibri"/>
            <family val="2"/>
            <charset val="238"/>
          </rPr>
          <t xml:space="preserve"> v položce "Majetek" bude doplněn  vlastník daného SO/PS (např. ČD a.s., PRE as.s, Veolie atd). 
</t>
        </r>
      </text>
    </comment>
    <comment ref="C10" authorId="0" shapeId="0" xr:uid="{00000000-0006-0000-08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8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8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800-00000D00000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800-00000E00000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800-00000F000000}">
      <text>
        <r>
          <rPr>
            <b/>
            <i/>
            <u/>
            <sz val="10"/>
            <color indexed="81"/>
            <rFont val="Arial"/>
            <family val="2"/>
            <charset val="238"/>
          </rPr>
          <t>Povinná položka</t>
        </r>
        <r>
          <rPr>
            <sz val="10"/>
            <color indexed="81"/>
            <rFont val="Arial"/>
            <family val="2"/>
            <charset val="238"/>
          </rPr>
          <t xml:space="preserve">
</t>
        </r>
      </text>
    </comment>
    <comment ref="F16" authorId="0" shapeId="0" xr:uid="{00000000-0006-0000-0800-000010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800-000011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shapeId="0" xr:uid="{00000000-0006-0000-0800-000012000000}">
      <text>
        <r>
          <rPr>
            <b/>
            <i/>
            <u/>
            <sz val="10"/>
            <color indexed="81"/>
            <rFont val="Arial"/>
            <family val="2"/>
            <charset val="238"/>
          </rPr>
          <t>Povinná položka</t>
        </r>
        <r>
          <rPr>
            <sz val="10"/>
            <color indexed="81"/>
            <rFont val="Arial"/>
            <family val="2"/>
            <charset val="238"/>
          </rPr>
          <t xml:space="preserve">
</t>
        </r>
      </text>
    </comment>
    <comment ref="F20" authorId="0" shapeId="0" xr:uid="{00000000-0006-0000-0800-000013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shapeId="0" xr:uid="{00000000-0006-0000-0800-000014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shapeId="0" xr:uid="{00000000-0006-0000-0800-000015000000}">
      <text>
        <r>
          <rPr>
            <b/>
            <i/>
            <u/>
            <sz val="10"/>
            <color indexed="81"/>
            <rFont val="Arial"/>
            <family val="2"/>
            <charset val="238"/>
          </rPr>
          <t>Povinná položka</t>
        </r>
        <r>
          <rPr>
            <sz val="10"/>
            <color indexed="81"/>
            <rFont val="Arial"/>
            <family val="2"/>
            <charset val="238"/>
          </rPr>
          <t xml:space="preserve">
</t>
        </r>
      </text>
    </comment>
    <comment ref="F24" authorId="0" shapeId="0" xr:uid="{00000000-0006-0000-0800-000016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shapeId="0" xr:uid="{00000000-0006-0000-0800-000017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shapeId="0" xr:uid="{00000000-0006-0000-0800-00001800000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shapeId="0" xr:uid="{00000000-0006-0000-0800-00001900000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shapeId="0" xr:uid="{00000000-0006-0000-0800-00001A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shapeId="0" xr:uid="{00000000-0006-0000-0800-00001B00000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<sst xmlns="http://schemas.openxmlformats.org/spreadsheetml/2006/main" count="701" uniqueCount="146">
  <si>
    <t>Celková cena [Kč]</t>
  </si>
  <si>
    <t>Cena Díla celkem:</t>
  </si>
  <si>
    <t>cena za stavbu</t>
  </si>
  <si>
    <t>Cena dílčí část stavby [Kč]</t>
  </si>
  <si>
    <t>Projektová dokumentace (včetně PBŘ)</t>
  </si>
  <si>
    <t>Projektová dokumentace pro provádění stavby (PDPS)</t>
  </si>
  <si>
    <t>POŽADAVKY NA VÝKON A FUNKCI</t>
  </si>
  <si>
    <t>Položka</t>
  </si>
  <si>
    <t>Název položky</t>
  </si>
  <si>
    <t>Popis položky</t>
  </si>
  <si>
    <t>Poznámka</t>
  </si>
  <si>
    <r>
      <t xml:space="preserve">Cena za položku
</t>
    </r>
    <r>
      <rPr>
        <sz val="10"/>
        <color theme="1"/>
        <rFont val="Verdana"/>
        <family val="2"/>
        <charset val="238"/>
      </rPr>
      <t>[Kč]</t>
    </r>
  </si>
  <si>
    <t>Fotovoltaická elektrárna (FVE)</t>
  </si>
  <si>
    <t>Systém kontroly, řízení a regulace</t>
  </si>
  <si>
    <t>Úprava hromosvodu</t>
  </si>
  <si>
    <t>Stavební  úpravy (úprava střechy, trafostanice, atd.)</t>
  </si>
  <si>
    <t>Cena celkem:</t>
  </si>
  <si>
    <t>SOPS/PR/2018/06/01</t>
  </si>
  <si>
    <t>SOUPIS PRACÍ / ROZPOČET</t>
  </si>
  <si>
    <t>Stavba:</t>
  </si>
  <si>
    <t>CELKEM:</t>
  </si>
  <si>
    <t>SO/PS:</t>
  </si>
  <si>
    <t>Všeobecný objekt</t>
  </si>
  <si>
    <t>Kategorie monitoringu:</t>
  </si>
  <si>
    <t>D.9898</t>
  </si>
  <si>
    <t>Klasifikace SO/PS:</t>
  </si>
  <si>
    <t>Stupeň dokumentace:</t>
  </si>
  <si>
    <t>Stádium 2</t>
  </si>
  <si>
    <t>ISPROFIN:</t>
  </si>
  <si>
    <t>Majetek:</t>
  </si>
  <si>
    <t>SŽ,s.o.</t>
  </si>
  <si>
    <t>Označení (S-kód):</t>
  </si>
  <si>
    <t>Zahájení realizace SO/PS:</t>
  </si>
  <si>
    <t>Zpracovatel:</t>
  </si>
  <si>
    <t>Cenová úroveň:</t>
  </si>
  <si>
    <t>Ukončení realizace SO/PS.</t>
  </si>
  <si>
    <t>Obchodní název firmy/společnosti, v případě fyzické osoby podnikající  IČO</t>
  </si>
  <si>
    <t>Titul Jméno Příjmení</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</si>
  <si>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</si>
  <si>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</si>
  <si>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</si>
  <si>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</si>
  <si>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</si>
  <si>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</si>
  <si>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</si>
  <si>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</si>
  <si>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</si>
  <si>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</si>
  <si>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</si>
  <si>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</si>
  <si>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</si>
  <si>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</si>
  <si>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</si>
  <si>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</si>
  <si>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</si>
  <si>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</si>
  <si>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</si>
  <si>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</si>
  <si>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</si>
  <si>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</si>
  <si>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</si>
  <si>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</si>
  <si>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</si>
  <si>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</si>
  <si>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</si>
  <si>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</si>
  <si>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</si>
  <si>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</si>
  <si>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</si>
  <si>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</si>
  <si>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</si>
  <si>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</si>
  <si>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</si>
  <si>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</si>
  <si>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</si>
  <si>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</si>
  <si>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</si>
  <si>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VSEOB004</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</si>
  <si>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</si>
  <si>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</si>
  <si>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</si>
  <si>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Výstavba nových fotovoltaických zdrojů v lokalitě OŘ Plzeň</t>
  </si>
  <si>
    <t xml:space="preserve">Projekt počítá s instalací fotovoltaických panelů o nominálním výkonu minimálně 405Wp. Požadovaný maximální výkon FVE je 117,86kWp. Veškeré použité komponenty FVE musí být v souladu s Českými a Evropskými normami a zároveň v souladu s dotační výzvou. Panely budou propojeny do více stringů, které budou odjištěny přes pojistky a přepěťovou ochranu do 3fázových střídačů. Střídače obsahují požadované vlastnosti jako dálkové odpínání, měření požadovaných hodnot dle platných připojovacích podmínek standartních distributorů, ochrana před ostrovním provozem, hlídač zemního spojení, optimalizace měničů v různých pracovních stavech panelů, přepěťové ochrany a další vlastnosti požadované v platných připojovacích podmínkách standartních distributorů. Měniče budou napojeny na dálkové ovládací centrum a musí být schopny komunikovat standartním komunikačním protokolem např. ModBus TCP-IP a nebo IEC 61870-5-104. </t>
  </si>
  <si>
    <t xml:space="preserve">Měniče musí umožnit vzdálenou správu přes ETH rozhraní pomocí programového vybavení výrobce, nebo pomocí webového rozhraní. Pod vzdálenou správou je nutné si představit základní ovládání střídače vyp / zap, vyčítání chybových a provozních stavů, vyčítaní provozních analogových hodnot zařízení a přehled o nefakturačním měření dodané elektrické energie / výrobě a další. Měnič musí dále obsahovat buď další ETH nebo RS-485 rozhraní, pro oddělenou komunikaci s dohledovým systémem Správy železnic a to standardními komunikačními protokoly např. ModBus TCP-IP a nebo IEC 61870-5-104. Měnič musí být schopen přenášet nejenom uvedené informace, ale také sumární poruchu v případě, že nebudou ostatní využity, tj. Souhrnná indikace poruchy. Pokud nebude schopen měnič splnit požadované vlastnosti uvedené výše, může být dále instalováno technologické PLC, které bude zajišťovat lokální sběr binárních stavů, řešení lokálního spínání prvků a vyčítání potřebných informací ze střídače pomocí uvedeného komunikačního rozhraní. PLC bude dále předávat potřebná data do nadřízených systémů (DŘT, DDTS nebo jiných) v oddělených ETH portech za pomoci technologické datové sítě Správy železnic po protokolu ModBus TCP-IP nebo IEC 61870-5-104 s časovou značkou. </t>
  </si>
  <si>
    <t>V rámci projektu musí být upraveno / doplněno řešení systému ochrany proti blesku a přepětí tak, aby po realizaci FVE byl tento systém ochrany v souladu se souborem norem ČSN EN 62 305 v poslední platné edici.</t>
  </si>
  <si>
    <t>Je potřeba doplnit popis položky dle skutečné situace konkrétní stavby.</t>
  </si>
  <si>
    <t>Název díla</t>
  </si>
  <si>
    <t>Kontrolní součet [Kč]</t>
  </si>
  <si>
    <t>Cena díla za autorský dozor</t>
  </si>
  <si>
    <t>Název dílčích staveb (XX-YY-05)</t>
  </si>
  <si>
    <t>Název dílčích staveb (XX-YY-06)</t>
  </si>
  <si>
    <t>PS 01-01-01</t>
  </si>
  <si>
    <t>PS 01-02-01</t>
  </si>
  <si>
    <t>PS 01-03-01</t>
  </si>
  <si>
    <t>SO 01-01-01</t>
  </si>
  <si>
    <t>SO 98-98-01</t>
  </si>
  <si>
    <t>PS 01-01-02</t>
  </si>
  <si>
    <t>PS 01-02-02</t>
  </si>
  <si>
    <t>PS 01-03-02</t>
  </si>
  <si>
    <t>SO 01-01-02</t>
  </si>
  <si>
    <t>SO 98-98-02</t>
  </si>
  <si>
    <t>PS 01-01-03</t>
  </si>
  <si>
    <t>PS 01-02-03</t>
  </si>
  <si>
    <t>PS 01-03-03</t>
  </si>
  <si>
    <t>SO 01-01-03</t>
  </si>
  <si>
    <t>SO 98-98-03</t>
  </si>
  <si>
    <t>PS 01-01-04</t>
  </si>
  <si>
    <t>PS 01-02-04</t>
  </si>
  <si>
    <t>PS 01-03-04</t>
  </si>
  <si>
    <t>SO 01-01-05</t>
  </si>
  <si>
    <t>SO 98-98-05</t>
  </si>
  <si>
    <t>SO 01-01-04</t>
  </si>
  <si>
    <t>SO 98-98-04</t>
  </si>
  <si>
    <t>PS 01-01-05</t>
  </si>
  <si>
    <t>PS 01-02-05</t>
  </si>
  <si>
    <t>PS 01-03-05</t>
  </si>
  <si>
    <t>PS 01-01-06</t>
  </si>
  <si>
    <t>PS 01-02-06</t>
  </si>
  <si>
    <t>PS 01-03-06</t>
  </si>
  <si>
    <t>SO 01-01-06</t>
  </si>
  <si>
    <t>SO 98-98-06</t>
  </si>
  <si>
    <t>Stavba 01</t>
  </si>
  <si>
    <t>Stavba 02</t>
  </si>
  <si>
    <t>Stavba 03</t>
  </si>
  <si>
    <t>Stavba 04</t>
  </si>
  <si>
    <t>Stavba 05</t>
  </si>
  <si>
    <t>Stavba 06</t>
  </si>
  <si>
    <r>
      <t xml:space="preserve">1. Pro jednotlivé balíčky se vyplní název díla (buňka C2), následně názvy dílčích staveb (buňky C3:C8).
2. Pokud je méně dílčích staveb než 6, nutno </t>
    </r>
    <r>
      <rPr>
        <b/>
        <sz val="12"/>
        <color rgb="FFFF0000"/>
        <rFont val="Verdana"/>
        <family val="2"/>
        <charset val="238"/>
      </rPr>
      <t>skrýt</t>
    </r>
    <r>
      <rPr>
        <sz val="12"/>
        <color rgb="FFFF0000"/>
        <rFont val="Verdana"/>
        <family val="2"/>
        <charset val="238"/>
      </rPr>
      <t xml:space="preserve"> (nikoliv smazat): nadbytečné řádky na listech </t>
    </r>
    <r>
      <rPr>
        <i/>
        <sz val="12"/>
        <color rgb="FFFF0000"/>
        <rFont val="Verdana"/>
        <family val="2"/>
        <charset val="238"/>
      </rPr>
      <t xml:space="preserve">Rekapitulace D+B </t>
    </r>
    <r>
      <rPr>
        <sz val="12"/>
        <color rgb="FFFF0000"/>
        <rFont val="Verdana"/>
        <family val="2"/>
        <charset val="238"/>
      </rPr>
      <t>a</t>
    </r>
    <r>
      <rPr>
        <i/>
        <sz val="12"/>
        <color rgb="FFFF0000"/>
        <rFont val="Verdana"/>
        <family val="2"/>
        <charset val="238"/>
      </rPr>
      <t xml:space="preserve"> Požadavky na výkon a funkci D+B</t>
    </r>
    <r>
      <rPr>
        <sz val="12"/>
        <color rgb="FFFF0000"/>
        <rFont val="Verdana"/>
        <family val="2"/>
        <charset val="238"/>
      </rPr>
      <t xml:space="preserve">; nadbytečné listy </t>
    </r>
    <r>
      <rPr>
        <i/>
        <sz val="12"/>
        <color rgb="FFFF0000"/>
        <rFont val="Verdana"/>
        <family val="2"/>
        <charset val="238"/>
      </rPr>
      <t>SO98-98_X.</t>
    </r>
    <r>
      <rPr>
        <sz val="12"/>
        <color rgb="FFFF0000"/>
        <rFont val="Verdana"/>
        <family val="2"/>
        <charset val="238"/>
      </rPr>
      <t xml:space="preserve">
3. Pokud byla v rámci schvalování provedena změna v názvech jednotlivých objektů, tato změna je nutná provést na listu </t>
    </r>
    <r>
      <rPr>
        <i/>
        <sz val="12"/>
        <color rgb="FFFF0000"/>
        <rFont val="Verdana"/>
        <family val="2"/>
        <charset val="238"/>
      </rPr>
      <t>Požadavky na výkon a funkci D+B</t>
    </r>
    <r>
      <rPr>
        <sz val="12"/>
        <color rgb="FFFF0000"/>
        <rFont val="Verdana"/>
        <family val="2"/>
        <charset val="238"/>
      </rPr>
      <t xml:space="preserve">. Zde se mění/doplňují názvy objektů, ale je </t>
    </r>
    <r>
      <rPr>
        <b/>
        <sz val="12"/>
        <color rgb="FFFF0000"/>
        <rFont val="Verdana"/>
        <family val="2"/>
        <charset val="238"/>
      </rPr>
      <t>nutné zachovat číslování objektů</t>
    </r>
    <r>
      <rPr>
        <sz val="12"/>
        <color rgb="FFFF0000"/>
        <rFont val="Verdana"/>
        <family val="2"/>
        <charset val="238"/>
      </rPr>
      <t xml:space="preserve"> XX-YY-0x pro rozlišení objektů v rámci souboru staveb. Na listu </t>
    </r>
    <r>
      <rPr>
        <i/>
        <sz val="12"/>
        <color rgb="FFFF0000"/>
        <rFont val="Verdana"/>
        <family val="2"/>
        <charset val="238"/>
      </rPr>
      <t>Rekapitulace D+B</t>
    </r>
    <r>
      <rPr>
        <sz val="12"/>
        <color rgb="FFFF0000"/>
        <rFont val="Verdana"/>
        <family val="2"/>
        <charset val="238"/>
      </rPr>
      <t xml:space="preserve"> je vytvořen odkaz, zde se vše mění automaticky.
4. Na listu </t>
    </r>
    <r>
      <rPr>
        <i/>
        <sz val="12"/>
        <color rgb="FFFF0000"/>
        <rFont val="Verdana"/>
        <family val="2"/>
        <charset val="238"/>
      </rPr>
      <t>Požadavky na výkon a funkci D+B</t>
    </r>
    <r>
      <rPr>
        <sz val="12"/>
        <color rgb="FFFF0000"/>
        <rFont val="Verdana"/>
        <family val="2"/>
        <charset val="238"/>
      </rPr>
      <t xml:space="preserve"> se provede aktualizace textu popisu jednotlivých objektů dle schválené ZDSky.
5. Jako poslední se skryje list </t>
    </r>
    <r>
      <rPr>
        <i/>
        <sz val="12"/>
        <color rgb="FFFF0000"/>
        <rFont val="Verdana"/>
        <family val="2"/>
        <charset val="238"/>
      </rPr>
      <t>Rozdelovnik,</t>
    </r>
    <r>
      <rPr>
        <sz val="12"/>
        <color rgb="FFFF0000"/>
        <rFont val="Verdana"/>
        <family val="2"/>
        <charset val="238"/>
      </rPr>
      <t xml:space="preserve"> zhotovitel bude v soutěži oceňovat všechny položky, které jsou žlutě podbarvené.</t>
    </r>
  </si>
  <si>
    <t>Výstavba nových fotovoltaických zdrojů v lokalitě ul. Ústecká, Děčín</t>
  </si>
  <si>
    <t>Výstavba nových fotovoltaických zdrojů v lokalitě Děčín, Dělnická (provozní budova)</t>
  </si>
  <si>
    <t>Výstavba nových fotovoltaických zdrojů v lokalitě Ústí nad Labem, Nový Svět (dílny)</t>
  </si>
  <si>
    <t>Název dílčích staveb (98-98-01)</t>
  </si>
  <si>
    <t>Název dílčích staveb (98-98-02)</t>
  </si>
  <si>
    <t>Název dílčích staveb (98-98-03)</t>
  </si>
  <si>
    <t>Název dílčích staveb (98-98-04)</t>
  </si>
  <si>
    <t>Střídač musí umožňovat vzdálenou správu, tzn. základní ovládání střídače vyp / zap, vyčítání chybových a provozních stavů, vyčítaní provozních analogových hodnot zařízení, přehled o nefakturačním měření dodané elektrické energie / výrobě a další. Prioritně musí být vzdálená správa realizována prostřednictvím protokolů Modbus TCP/IP nebo Modbus RTU. Správa prostřednictvím webového rozhraní za použití SW výrobce může být doplňkovou variantou. Střídač musí být schopen přenášet nejenom jednotlivé chybové stavy, ale také sumární poruchu v případě, že je aktivních více chybových stavů. Pokud bude střídač obsahovat pouze jedno fyzické rozhraní (Ethernet nebo RS-485) a binární vstupy/výstupy, může být instalováno technologické PLC (Programmable Logic Controller), které bude zajišťovat lokální sběr binárních stavů, řešení lokálního spínání prvků a vyčítání potřebných informací ze střídače pomocí uvedených komunikačních rozhraní. PLC bude dále předávat potřebná data do nadřazených systémů (DŘT, DDTS nebo jiných) po oddělených Ethernetových portech za pomoci technologické datové sítě SŽ po protokolu ModBus TCP-IP nebo protokolem IEC 61870-5-104 s časovou značkou.</t>
  </si>
  <si>
    <t>V rámci stavby budou provedeny případné úpravy střešní konstrukce související s umístěním a montáží FVE v závislosti na výsledku zpracovaného PBŘ</t>
  </si>
  <si>
    <t>Projekt počítá s instalací fotovoltaických panelů o nominálním výkonu minimálně 405Wp. Požadovaný maximální výkon FVE je 62kWp. Veškeré použité komponenty FVE musí být v souladu s Českými a Evropskými normami a zároveň v souladu s dotační výzvou. Panely budou propojeny do více stringů, které budou odjištěny přes pojistky a přepěťovou ochranu do 3fázových střídačů. Střídače obsahují požadované vlastnosti jako dálkové odpínání, měření požadovaných hodnot dle platných připojovacích podmínek standartních distributorů, ochrana před ostrovním provozem, hlídač zemního spojení, optimalizace střídačů v různých pracovních stavech panelů, přepěťové ochrany a další vlastnosti požadované v platných připojovacích podmínkách standartních distributorů. Střídače budou napojeny na dálkové ovládací centrum a musí být schopny komunikovat standartním komunikačním protokolem např. ModBus TCP-IP a nebo IEC 61870-5-104.</t>
  </si>
  <si>
    <t xml:space="preserve">Projekt počítá s instalací fotovoltaických panelů o nominálním výkonu minimálně 550Wp. Požadovaný maximální výkon FVE je 37,4kWp. Veškeré použité komponenty FVE musí být v souladu s Českými a Evropskými normami a zároveň v souladu s dotační výzvou. Panely budou propojeny do více stringů, které budou odjištěny přes pojistky a přepěťovou ochranu do 3fázových střídačů. Střídače obsahují požadované vlastnosti jako dálkové odpínání, měření požadovaných hodnot dle platných připojovacích podmínek standartních distributorů, ochrana před ostrovním provozem, hlídač zemního spojení, optimalizace měničů v různých pracovních stavech panelů, přepěťové ochrany a další vlastnosti požadované v platných připojovacích podmínkách standartních distributorů. Měniče budou napojeny na dálkové ovládací centrum a musí být schopny komunikovat standartním komunikačním protokolem např. ModBus TCP-IP a nebo IEC 61870-5-104. </t>
  </si>
  <si>
    <t xml:space="preserve">Projekt počítá s instalací fotovoltaických panelů o nominálním výkonu minimálně 450Wp. Požadovaný maximální výkon FVE je 32,85kWp. Veškeré použité komponenty FVE musí být v souladu s Českými a Evropskými normami a zároveň v souladu s dotační výzvou. Panely budou propojeny do více stringů, které budou odjištěny přes pojistky a přepěťovou ochranu do 3fázových střídačů. Střídače obsahují požadované vlastnosti jako dálkové odpínání, měření požadovaných hodnot dle platných připojovacích podmínek standartních distributorů, ochrana před ostrovním provozem, hlídač zemního spojení, optimalizace měničů v různých pracovních stavech panelů, přepěťové ochrany a další vlastnosti požadované v platných připojovacích podmínkách standartních distributorů. Měniče budou napojeny na dálkové ovládací centrum a musí být schopny komunikovat standartním komunikačním protokolem např. ModBus TCP-IP a nebo IEC 61870-5-104. </t>
  </si>
  <si>
    <t xml:space="preserve">Projekt počítá s instalací fotovoltaických panelů o nominálním výkonu minimálně 550Wp. Požadovaný maximální výkon FVE je 39,05kWp. Veškeré použité komponenty FVE musí být v souladu s Českými a Evropskými normami a zároveň v souladu s dotační výzvou. Panely budou propojeny do více stringů, které budou odjištěny přes pojistky a přepěťovou ochranu do 3fázových střídačů. Střídače obsahují požadované vlastnosti jako dálkové odpínání, měření požadovaných hodnot dle platných připojovacích podmínek standartních distributorů, ochrana před ostrovním provozem, hlídač zemního spojení, optimalizace měničů v různých pracovních stavech panelů, přepěťové ochrany a další vlastnosti požadované v platných připojovacích podmínkách standartních distributorů. Měniče budou napojeny na dálkové ovládací centrum a musí být schopny komunikovat standartním komunikačním protokolem např. ModBus TCP-IP a nebo IEC 61870-5-104. </t>
  </si>
  <si>
    <t>v předepsaném rozsahu a počtu dle ZTP</t>
  </si>
  <si>
    <t>Položka zahrnuje veškeré činnosti nezbytné k vypracování dokumentace skutečného provedení dle SOD na zhotovení stavby a v rozsahu vyhlášky č. 499/2006 Sb., v platném znění,  a dle požadavků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</si>
  <si>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Položka zahrnuje veškeré činnosti nezbytné k vypracování dokumentace skutečného provedení dle SOD na zhotovení stavby a v rozsahu vyhlášky č. 499/2006 Sb. v platném znění a dle požadavků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</si>
  <si>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 xml:space="preserve">Položka zahrnuje veškeré činnosti nezbytné k vypracování kompletní elketroniké dokumentace skutečného provedení dle SOD na zhotovení stavby a v rozsahu vyhlášky č. 499/2006 Sb. v platném znění a dle požadavků ZTP. </t>
  </si>
  <si>
    <t>Výstavba nových fotovoltaických zdrojů v lokalitě Ústí nad Labem, Pětidomí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</si>
</sst>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7" formatCode="#,##0.00\ &quot;Kč&quot;;\-#,##0.00\ &quot;Kč&quot;"/>
    <numFmt numFmtId="44" formatCode="_-* #,##0.00\ &quot;Kč&quot;_-;\-* #,##0.00\ &quot;Kč&quot;_-;_-* &quot;-&quot;??\ &quot;Kč&quot;_-;_-@_-"/>
    <numFmt numFmtId="164" formatCode="#,##0.00\ &quot;Kč&quot;"/>
    <numFmt numFmtId="165" formatCode="m\/yyyy"/>
    <numFmt numFmtId="166" formatCode="#,##0.000"/>
    <numFmt numFmtId="167" formatCode="0&quot; hod&quot;"/>
  </numFmts>
  <fonts count="68" x14ac:knownFonts="1">
    <font>
      <sz val="10"/>
      <color theme="1"/>
      <name val="Verdana"/>
      <family val="2"/>
      <charset val="238"/>
    </font>
    <font>
      <sz val="10"/>
      <name val="Arial"/>
      <family val="2"/>
      <charset val="238"/>
    </font>
    <font>
      <sz val="8"/>
      <name val="Arial"/>
      <family val="2"/>
      <charset val="238"/>
    </font>
    <font>
      <b/>
      <sz val="8"/>
      <name val="Arial"/>
      <family val="2"/>
      <charset val="238"/>
    </font>
    <font>
      <i/>
      <sz val="8"/>
      <name val="Arial"/>
      <family val="2"/>
      <charset val="238"/>
    </font>
    <font>
      <b/>
      <u/>
      <sz val="12"/>
      <color indexed="81"/>
      <name val="Calibri"/>
      <family val="2"/>
      <charset val="238"/>
    </font>
    <font>
      <b/>
      <sz val="11"/>
      <color indexed="81"/>
      <name val="Calibri"/>
      <family val="2"/>
      <charset val="238"/>
    </font>
    <font>
      <sz val="11"/>
      <color indexed="81"/>
      <name val="Calibri"/>
      <family val="2"/>
      <charset val="238"/>
    </font>
    <font>
      <sz val="9"/>
      <color indexed="81"/>
      <name val="Tahoma"/>
      <family val="2"/>
      <charset val="238"/>
    </font>
    <font>
      <b/>
      <u/>
      <sz val="10"/>
      <color indexed="81"/>
      <name val="Calibri"/>
      <family val="2"/>
      <charset val="238"/>
    </font>
    <font>
      <sz val="9"/>
      <color indexed="81"/>
      <name val="Calibri"/>
      <family val="2"/>
      <charset val="238"/>
    </font>
    <font>
      <i/>
      <sz val="9"/>
      <color indexed="81"/>
      <name val="Calibri"/>
      <family val="2"/>
      <charset val="238"/>
    </font>
    <font>
      <b/>
      <sz val="10"/>
      <color indexed="81"/>
      <name val="Arial"/>
      <family val="2"/>
      <charset val="238"/>
    </font>
    <font>
      <sz val="10"/>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i/>
      <sz val="9"/>
      <color indexed="81"/>
      <name val="Calibri"/>
      <family val="2"/>
      <charset val="238"/>
    </font>
    <font>
      <i/>
      <u/>
      <sz val="9"/>
      <color indexed="81"/>
      <name val="Calibri"/>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sz val="10"/>
      <name val="Verdana"/>
      <family val="2"/>
      <charset val="238"/>
    </font>
    <font>
      <b/>
      <sz val="10"/>
      <name val="Verdana"/>
      <family val="2"/>
      <charset val="238"/>
    </font>
    <font>
      <sz val="10"/>
      <color theme="1"/>
      <name val="Verdana"/>
      <family val="2"/>
      <charset val="238"/>
    </font>
    <font>
      <sz val="11"/>
      <color theme="1"/>
      <name val="Calibri"/>
      <family val="2"/>
      <charset val="238"/>
      <scheme val="minor"/>
    </font>
    <font>
      <sz val="8"/>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2"/>
      <color theme="8" tint="-0.249977111117893"/>
      <name val="Arial"/>
      <family val="2"/>
      <charset val="238"/>
    </font>
    <font>
      <b/>
      <sz val="11"/>
      <color theme="1"/>
      <name val="Arial"/>
      <family val="2"/>
      <charset val="238"/>
    </font>
    <font>
      <b/>
      <sz val="10"/>
      <color theme="8" tint="-0.249977111117893"/>
      <name val="Arial"/>
      <family val="2"/>
      <charset val="238"/>
    </font>
    <font>
      <b/>
      <sz val="10"/>
      <color theme="1"/>
      <name val="Arial"/>
      <family val="2"/>
      <charset val="238"/>
    </font>
    <font>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i/>
      <sz val="6"/>
      <color theme="1"/>
      <name val="Arial"/>
      <family val="2"/>
      <charset val="238"/>
    </font>
    <font>
      <b/>
      <sz val="11"/>
      <color theme="8" tint="-0.249977111117893"/>
      <name val="Arial"/>
      <family val="2"/>
      <charset val="238"/>
    </font>
    <font>
      <i/>
      <sz val="10"/>
      <color theme="1"/>
      <name val="Arial"/>
      <family val="2"/>
      <charset val="238"/>
    </font>
    <font>
      <sz val="10"/>
      <name val="Calibri"/>
      <family val="2"/>
      <charset val="238"/>
      <scheme val="minor"/>
    </font>
    <font>
      <b/>
      <sz val="16"/>
      <name val="Calibri"/>
      <family val="2"/>
      <charset val="238"/>
      <scheme val="minor"/>
    </font>
    <font>
      <b/>
      <sz val="12"/>
      <name val="Calibri"/>
      <family val="2"/>
      <charset val="238"/>
      <scheme val="minor"/>
    </font>
    <font>
      <b/>
      <sz val="17.5"/>
      <name val="Calibri"/>
      <family val="2"/>
      <charset val="238"/>
      <scheme val="minor"/>
    </font>
    <font>
      <b/>
      <sz val="14"/>
      <name val="Calibri"/>
      <family val="2"/>
      <charset val="238"/>
      <scheme val="minor"/>
    </font>
    <font>
      <sz val="11"/>
      <name val="Calibri"/>
      <family val="2"/>
      <charset val="238"/>
      <scheme val="minor"/>
    </font>
    <font>
      <i/>
      <sz val="10"/>
      <name val="Calibri"/>
      <family val="2"/>
      <charset val="238"/>
      <scheme val="minor"/>
    </font>
    <font>
      <i/>
      <sz val="11"/>
      <name val="Calibri"/>
      <family val="2"/>
      <charset val="238"/>
      <scheme val="minor"/>
    </font>
    <font>
      <sz val="10"/>
      <name val="Arial CE"/>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b/>
      <sz val="11"/>
      <name val="Calibri"/>
      <family val="2"/>
      <charset val="238"/>
      <scheme val="minor"/>
    </font>
    <font>
      <b/>
      <sz val="9"/>
      <color indexed="81"/>
      <name val="Tahoma"/>
      <family val="2"/>
      <charset val="238"/>
    </font>
    <font>
      <sz val="12"/>
      <color rgb="FFFF0000"/>
      <name val="Verdana"/>
      <family val="2"/>
      <charset val="238"/>
    </font>
    <font>
      <b/>
      <sz val="12"/>
      <color rgb="FFFF0000"/>
      <name val="Verdana"/>
      <family val="2"/>
      <charset val="238"/>
    </font>
    <font>
      <i/>
      <sz val="12"/>
      <color rgb="FFFF0000"/>
      <name val="Verdana"/>
      <family val="2"/>
      <charset val="238"/>
    </font>
  </fonts>
  <fills count="1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99"/>
        <bgColor indexed="64"/>
      </patternFill>
    </fill>
    <fill>
      <patternFill patternType="solid">
        <fgColor theme="0" tint="-4.9989318521683403E-2"/>
        <bgColor indexed="64"/>
      </patternFill>
    </fill>
    <fill>
      <patternFill patternType="solid">
        <fgColor theme="8" tint="0.7999816888943144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
      <patternFill patternType="solid">
        <fgColor rgb="FFFFFF00"/>
        <bgColor indexed="64"/>
      </patternFill>
    </fill>
    <fill>
      <patternFill patternType="solid">
        <fgColor theme="9" tint="0.79998168889431442"/>
        <bgColor indexed="64"/>
      </patternFill>
    </fill>
    <fill>
      <gradientFill type="path" left="0.5" right="0.5" top="0.5" bottom="0.5">
        <stop position="0">
          <color theme="5" tint="0.80001220740379042"/>
        </stop>
        <stop position="1">
          <color theme="5" tint="0.40000610370189521"/>
        </stop>
      </gradientFill>
    </fill>
    <fill>
      <patternFill patternType="solid">
        <fgColor theme="8" tint="0.59999389629810485"/>
        <bgColor indexed="64"/>
      </patternFill>
    </fill>
    <fill>
      <patternFill patternType="solid">
        <fgColor indexed="44"/>
        <bgColor indexed="64"/>
      </patternFill>
    </fill>
    <fill>
      <patternFill patternType="solid">
        <fgColor indexed="42"/>
        <bgColor indexed="64"/>
      </patternFill>
    </fill>
    <fill>
      <patternFill patternType="solid">
        <fgColor rgb="FFCCFFCC"/>
        <bgColor indexed="64"/>
      </patternFill>
    </fill>
  </fills>
  <borders count="92">
    <border>
      <left/>
      <right/>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top style="thick">
        <color indexed="64"/>
      </top>
      <bottom/>
      <diagonal/>
    </border>
    <border>
      <left/>
      <right style="thick">
        <color indexed="64"/>
      </right>
      <top style="thick">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right/>
      <top style="thick">
        <color indexed="64"/>
      </top>
      <bottom style="thin">
        <color indexed="64"/>
      </bottom>
      <diagonal/>
    </border>
    <border>
      <left/>
      <right style="thin">
        <color indexed="64"/>
      </right>
      <top style="thick">
        <color indexed="64"/>
      </top>
      <bottom style="thin">
        <color indexed="64"/>
      </bottom>
      <diagonal/>
    </border>
    <border>
      <left style="thin">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top style="thin">
        <color indexed="64"/>
      </top>
      <bottom/>
      <diagonal/>
    </border>
    <border>
      <left/>
      <right style="thick">
        <color indexed="64"/>
      </right>
      <top style="thin">
        <color indexed="64"/>
      </top>
      <bottom/>
      <diagonal/>
    </border>
    <border>
      <left style="thick">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ck">
        <color indexed="64"/>
      </top>
      <bottom style="thick">
        <color indexed="64"/>
      </bottom>
      <diagonal/>
    </border>
    <border>
      <left/>
      <right style="thin">
        <color indexed="64"/>
      </right>
      <top style="thin">
        <color indexed="64"/>
      </top>
      <bottom style="thin">
        <color indexed="64"/>
      </bottom>
      <diagonal/>
    </border>
    <border>
      <left/>
      <right style="hair">
        <color indexed="64"/>
      </right>
      <top style="thick">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ck">
        <color indexed="64"/>
      </right>
      <top style="thin">
        <color indexed="64"/>
      </top>
      <bottom style="medium">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ck">
        <color indexed="64"/>
      </left>
      <right/>
      <top style="thick">
        <color indexed="64"/>
      </top>
      <bottom/>
      <diagonal/>
    </border>
    <border>
      <left style="thick">
        <color indexed="64"/>
      </left>
      <right/>
      <top style="thick">
        <color indexed="64"/>
      </top>
      <bottom style="thin">
        <color indexed="64"/>
      </bottom>
      <diagonal/>
    </border>
    <border>
      <left style="thick">
        <color indexed="64"/>
      </left>
      <right/>
      <top style="thin">
        <color indexed="64"/>
      </top>
      <bottom/>
      <diagonal/>
    </border>
    <border>
      <left style="medium">
        <color indexed="64"/>
      </left>
      <right/>
      <top style="thick">
        <color indexed="64"/>
      </top>
      <bottom style="thick">
        <color indexed="64"/>
      </bottom>
      <diagonal/>
    </border>
    <border>
      <left/>
      <right/>
      <top/>
      <bottom style="thin">
        <color indexed="64"/>
      </bottom>
      <diagonal/>
    </border>
    <border>
      <left style="thin">
        <color indexed="64"/>
      </left>
      <right/>
      <top style="thick">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ck">
        <color indexed="64"/>
      </left>
      <right/>
      <top style="medium">
        <color indexed="64"/>
      </top>
      <bottom style="thin">
        <color indexed="64"/>
      </bottom>
      <diagonal/>
    </border>
    <border>
      <left style="thick">
        <color indexed="64"/>
      </left>
      <right style="thin">
        <color indexed="64"/>
      </right>
      <top style="thin">
        <color indexed="64"/>
      </top>
      <bottom style="thin">
        <color indexed="64"/>
      </bottom>
      <diagonal/>
    </border>
    <border>
      <left style="thick">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auto="1"/>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top style="double">
        <color auto="1"/>
      </top>
      <bottom style="double">
        <color auto="1"/>
      </bottom>
      <diagonal/>
    </border>
    <border>
      <left/>
      <right/>
      <top style="double">
        <color auto="1"/>
      </top>
      <bottom style="double">
        <color auto="1"/>
      </bottom>
      <diagonal/>
    </border>
    <border>
      <left/>
      <right style="medium">
        <color auto="1"/>
      </right>
      <top style="double">
        <color auto="1"/>
      </top>
      <bottom style="double">
        <color auto="1"/>
      </bottom>
      <diagonal/>
    </border>
    <border>
      <left style="medium">
        <color indexed="64"/>
      </left>
      <right/>
      <top/>
      <bottom/>
      <diagonal/>
    </border>
    <border>
      <left style="medium">
        <color indexed="64"/>
      </left>
      <right/>
      <top style="double">
        <color indexed="64"/>
      </top>
      <bottom/>
      <diagonal/>
    </border>
    <border>
      <left/>
      <right/>
      <top style="double">
        <color indexed="64"/>
      </top>
      <bottom/>
      <diagonal/>
    </border>
    <border>
      <left/>
      <right style="double">
        <color indexed="64"/>
      </right>
      <top/>
      <bottom/>
      <diagonal/>
    </border>
    <border>
      <left style="double">
        <color indexed="64"/>
      </left>
      <right style="double">
        <color indexed="64"/>
      </right>
      <top style="double">
        <color indexed="64"/>
      </top>
      <bottom/>
      <diagonal/>
    </border>
    <border>
      <left style="double">
        <color indexed="64"/>
      </left>
      <right style="medium">
        <color indexed="64"/>
      </right>
      <top style="double">
        <color indexed="64"/>
      </top>
      <bottom/>
      <diagonal/>
    </border>
    <border>
      <left style="thin">
        <color indexed="64"/>
      </left>
      <right style="medium">
        <color auto="1"/>
      </right>
      <top style="double">
        <color indexed="64"/>
      </top>
      <bottom style="thin">
        <color indexed="64"/>
      </bottom>
      <diagonal/>
    </border>
    <border>
      <left/>
      <right/>
      <top style="thin">
        <color indexed="64"/>
      </top>
      <bottom style="double">
        <color indexed="64"/>
      </bottom>
      <diagonal/>
    </border>
    <border>
      <left style="medium">
        <color auto="1"/>
      </left>
      <right style="thin">
        <color auto="1"/>
      </right>
      <top style="double">
        <color auto="1"/>
      </top>
      <bottom style="thin">
        <color auto="1"/>
      </bottom>
      <diagonal/>
    </border>
    <border>
      <left style="thin">
        <color auto="1"/>
      </left>
      <right style="thin">
        <color auto="1"/>
      </right>
      <top style="double">
        <color auto="1"/>
      </top>
      <bottom style="thin">
        <color auto="1"/>
      </bottom>
      <diagonal/>
    </border>
    <border>
      <left style="thin">
        <color auto="1"/>
      </left>
      <right/>
      <top style="double">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style="double">
        <color auto="1"/>
      </bottom>
      <diagonal/>
    </border>
  </borders>
  <cellStyleXfs count="5">
    <xf numFmtId="0" fontId="0" fillId="0" borderId="0"/>
    <xf numFmtId="44" fontId="29" fillId="0" borderId="0" applyFont="0" applyFill="0" applyBorder="0" applyAlignment="0" applyProtection="0"/>
    <xf numFmtId="0" fontId="30" fillId="0" borderId="0"/>
    <xf numFmtId="0" fontId="1" fillId="0" borderId="0">
      <alignment vertical="center"/>
    </xf>
    <xf numFmtId="0" fontId="58" fillId="0" borderId="0"/>
  </cellStyleXfs>
  <cellXfs count="210">
    <xf numFmtId="0" fontId="0" fillId="0" borderId="0" xfId="0"/>
    <xf numFmtId="0" fontId="31" fillId="0" borderId="0" xfId="0" applyFont="1" applyAlignment="1" applyProtection="1">
      <alignment vertical="center"/>
      <protection hidden="1"/>
    </xf>
    <xf numFmtId="0" fontId="32" fillId="2" borderId="10" xfId="0" applyFont="1" applyFill="1" applyBorder="1" applyAlignment="1" applyProtection="1">
      <alignment vertical="center" wrapText="1"/>
      <protection hidden="1"/>
    </xf>
    <xf numFmtId="0" fontId="32" fillId="2" borderId="11" xfId="0" applyFont="1" applyFill="1" applyBorder="1" applyAlignment="1" applyProtection="1">
      <alignment vertical="center" wrapText="1"/>
      <protection hidden="1"/>
    </xf>
    <xf numFmtId="49" fontId="32" fillId="2" borderId="12" xfId="0" applyNumberFormat="1" applyFont="1" applyFill="1" applyBorder="1" applyAlignment="1" applyProtection="1">
      <alignment vertical="center"/>
      <protection hidden="1"/>
    </xf>
    <xf numFmtId="0" fontId="32" fillId="2" borderId="13" xfId="0" applyNumberFormat="1" applyFont="1" applyFill="1" applyBorder="1" applyAlignment="1" applyProtection="1">
      <alignment vertical="center"/>
      <protection hidden="1"/>
    </xf>
    <xf numFmtId="49" fontId="32" fillId="2" borderId="14" xfId="0" applyNumberFormat="1" applyFont="1" applyFill="1" applyBorder="1" applyAlignment="1" applyProtection="1">
      <alignment horizontal="right" vertical="center"/>
      <protection hidden="1"/>
    </xf>
    <xf numFmtId="0" fontId="33" fillId="0" borderId="0" xfId="0" applyFont="1" applyAlignment="1" applyProtection="1">
      <alignment vertical="center" wrapText="1"/>
      <protection hidden="1"/>
    </xf>
    <xf numFmtId="49" fontId="34" fillId="2" borderId="15" xfId="0" applyNumberFormat="1" applyFont="1" applyFill="1" applyBorder="1" applyAlignment="1" applyProtection="1">
      <alignment horizontal="left" vertical="top"/>
    </xf>
    <xf numFmtId="49" fontId="34" fillId="2" borderId="15" xfId="0" applyNumberFormat="1" applyFont="1" applyFill="1" applyBorder="1" applyAlignment="1" applyProtection="1">
      <alignment vertical="top" wrapText="1"/>
    </xf>
    <xf numFmtId="49" fontId="34" fillId="2" borderId="15" xfId="0" applyNumberFormat="1" applyFont="1" applyFill="1" applyBorder="1" applyAlignment="1" applyProtection="1">
      <alignment vertical="top" wrapText="1"/>
      <protection hidden="1"/>
    </xf>
    <xf numFmtId="49" fontId="34" fillId="2" borderId="16" xfId="0" applyNumberFormat="1" applyFont="1" applyFill="1" applyBorder="1" applyAlignment="1" applyProtection="1">
      <alignment vertical="top" wrapText="1"/>
      <protection hidden="1"/>
    </xf>
    <xf numFmtId="0" fontId="36" fillId="2" borderId="17" xfId="0" applyFont="1" applyFill="1" applyBorder="1" applyAlignment="1" applyProtection="1">
      <alignment vertical="top"/>
      <protection hidden="1"/>
    </xf>
    <xf numFmtId="0" fontId="36" fillId="2" borderId="5" xfId="0" applyFont="1" applyFill="1" applyBorder="1" applyAlignment="1" applyProtection="1">
      <alignment vertical="top"/>
      <protection hidden="1"/>
    </xf>
    <xf numFmtId="49" fontId="37" fillId="2" borderId="5" xfId="0" applyNumberFormat="1" applyFont="1" applyFill="1" applyBorder="1" applyAlignment="1" applyProtection="1">
      <alignment vertical="top" wrapText="1"/>
    </xf>
    <xf numFmtId="49" fontId="36" fillId="2" borderId="5" xfId="0" applyNumberFormat="1" applyFont="1" applyFill="1" applyBorder="1" applyAlignment="1" applyProtection="1">
      <alignment vertical="top"/>
      <protection hidden="1"/>
    </xf>
    <xf numFmtId="49" fontId="36" fillId="2" borderId="18" xfId="0" applyNumberFormat="1" applyFont="1" applyFill="1" applyBorder="1" applyAlignment="1" applyProtection="1">
      <alignment vertical="top"/>
      <protection hidden="1"/>
    </xf>
    <xf numFmtId="0" fontId="38" fillId="7" borderId="19" xfId="0" applyFont="1" applyFill="1" applyBorder="1" applyAlignment="1" applyProtection="1">
      <alignment vertical="center"/>
      <protection hidden="1"/>
    </xf>
    <xf numFmtId="0" fontId="38" fillId="8" borderId="13" xfId="0" applyFont="1" applyFill="1" applyBorder="1" applyAlignment="1" applyProtection="1">
      <alignment vertical="center"/>
      <protection hidden="1"/>
    </xf>
    <xf numFmtId="49" fontId="39" fillId="2" borderId="5" xfId="0" applyNumberFormat="1" applyFont="1" applyFill="1" applyBorder="1" applyAlignment="1" applyProtection="1">
      <alignment vertical="center" wrapText="1"/>
    </xf>
    <xf numFmtId="0" fontId="40" fillId="2" borderId="5" xfId="0" applyNumberFormat="1" applyFont="1" applyFill="1" applyBorder="1" applyAlignment="1" applyProtection="1">
      <alignment vertical="center" wrapText="1"/>
      <protection hidden="1"/>
    </xf>
    <xf numFmtId="49" fontId="40" fillId="2" borderId="5" xfId="0" applyNumberFormat="1" applyFont="1" applyFill="1" applyBorder="1" applyAlignment="1" applyProtection="1">
      <alignment vertical="center" wrapText="1"/>
    </xf>
    <xf numFmtId="49" fontId="40" fillId="2" borderId="20" xfId="0" applyNumberFormat="1" applyFont="1" applyFill="1" applyBorder="1" applyAlignment="1" applyProtection="1">
      <alignment vertical="center" wrapText="1"/>
    </xf>
    <xf numFmtId="0" fontId="39" fillId="2" borderId="21" xfId="0" applyFont="1" applyFill="1" applyBorder="1" applyAlignment="1" applyProtection="1">
      <alignment vertical="center"/>
      <protection locked="0"/>
    </xf>
    <xf numFmtId="0" fontId="39" fillId="2" borderId="4" xfId="0" applyFont="1" applyFill="1" applyBorder="1" applyAlignment="1" applyProtection="1">
      <alignment horizontal="left" vertical="center"/>
      <protection locked="0"/>
    </xf>
    <xf numFmtId="0" fontId="41" fillId="2" borderId="17" xfId="0" applyFont="1" applyFill="1" applyBorder="1" applyAlignment="1" applyProtection="1">
      <alignment vertical="center"/>
      <protection hidden="1"/>
    </xf>
    <xf numFmtId="0" fontId="41" fillId="2" borderId="5" xfId="0" applyFont="1" applyFill="1" applyBorder="1" applyAlignment="1" applyProtection="1">
      <alignment vertical="center"/>
      <protection hidden="1"/>
    </xf>
    <xf numFmtId="49" fontId="39" fillId="2" borderId="5" xfId="0" applyNumberFormat="1" applyFont="1" applyFill="1" applyBorder="1" applyAlignment="1" applyProtection="1">
      <alignment vertical="center"/>
      <protection locked="0"/>
    </xf>
    <xf numFmtId="0" fontId="40" fillId="2" borderId="6" xfId="0" applyFont="1" applyFill="1" applyBorder="1" applyAlignment="1" applyProtection="1">
      <alignment vertical="center"/>
    </xf>
    <xf numFmtId="49" fontId="39" fillId="2" borderId="5" xfId="0" applyNumberFormat="1" applyFont="1" applyFill="1" applyBorder="1" applyAlignment="1" applyProtection="1">
      <alignment vertical="center"/>
    </xf>
    <xf numFmtId="0" fontId="39" fillId="2" borderId="5" xfId="0" applyNumberFormat="1" applyFont="1" applyFill="1" applyBorder="1" applyAlignment="1" applyProtection="1">
      <alignment vertical="center"/>
    </xf>
    <xf numFmtId="0" fontId="42" fillId="0" borderId="0" xfId="0" applyFont="1" applyAlignment="1" applyProtection="1">
      <alignment horizontal="center"/>
    </xf>
    <xf numFmtId="165" fontId="39" fillId="2" borderId="22" xfId="0" applyNumberFormat="1" applyFont="1" applyFill="1" applyBorder="1" applyAlignment="1" applyProtection="1">
      <alignment horizontal="left" vertical="center"/>
    </xf>
    <xf numFmtId="0" fontId="40" fillId="2" borderId="6" xfId="0" applyNumberFormat="1" applyFont="1" applyFill="1" applyBorder="1" applyAlignment="1" applyProtection="1">
      <alignment vertical="center"/>
    </xf>
    <xf numFmtId="0" fontId="43" fillId="0" borderId="0" xfId="0" applyFont="1" applyAlignment="1" applyProtection="1">
      <alignment horizontal="center"/>
    </xf>
    <xf numFmtId="165" fontId="39" fillId="2" borderId="23" xfId="0" applyNumberFormat="1" applyFont="1" applyFill="1" applyBorder="1" applyAlignment="1" applyProtection="1">
      <alignment horizontal="left" vertical="center"/>
    </xf>
    <xf numFmtId="165" fontId="44" fillId="0" borderId="24" xfId="0" applyNumberFormat="1" applyFont="1" applyFill="1" applyBorder="1" applyAlignment="1" applyProtection="1">
      <alignment horizontal="left" vertical="center" wrapText="1"/>
      <protection locked="0"/>
    </xf>
    <xf numFmtId="14" fontId="39" fillId="2" borderId="25" xfId="0" applyNumberFormat="1" applyFont="1" applyFill="1" applyBorder="1" applyAlignment="1" applyProtection="1">
      <alignment vertical="center"/>
      <protection locked="0"/>
    </xf>
    <xf numFmtId="14" fontId="40" fillId="2" borderId="26" xfId="0" applyNumberFormat="1" applyFont="1" applyFill="1" applyBorder="1" applyAlignment="1" applyProtection="1">
      <alignment vertical="center"/>
    </xf>
    <xf numFmtId="0" fontId="45" fillId="9" borderId="27" xfId="0" applyFont="1" applyFill="1" applyBorder="1" applyAlignment="1" applyProtection="1">
      <alignment horizontal="right" vertical="center"/>
      <protection hidden="1"/>
    </xf>
    <xf numFmtId="3" fontId="45" fillId="9" borderId="28" xfId="0" applyNumberFormat="1" applyFont="1" applyFill="1" applyBorder="1" applyAlignment="1" applyProtection="1">
      <alignment horizontal="left" vertical="center"/>
      <protection hidden="1"/>
    </xf>
    <xf numFmtId="0" fontId="46" fillId="9" borderId="29" xfId="0" applyFont="1" applyFill="1" applyBorder="1" applyAlignment="1" applyProtection="1">
      <alignment horizontal="center" vertical="center"/>
      <protection hidden="1"/>
    </xf>
    <xf numFmtId="0" fontId="46" fillId="9" borderId="30" xfId="0" applyFont="1" applyFill="1" applyBorder="1" applyAlignment="1" applyProtection="1">
      <alignment horizontal="center" vertical="center"/>
      <protection hidden="1"/>
    </xf>
    <xf numFmtId="0" fontId="31" fillId="10" borderId="0" xfId="0" applyFont="1" applyFill="1" applyAlignment="1" applyProtection="1">
      <alignment vertical="center"/>
    </xf>
    <xf numFmtId="0" fontId="40" fillId="10" borderId="31" xfId="0" applyFont="1" applyFill="1" applyBorder="1" applyAlignment="1" applyProtection="1">
      <alignment vertical="center"/>
    </xf>
    <xf numFmtId="0" fontId="40" fillId="10" borderId="32" xfId="0" applyFont="1" applyFill="1" applyBorder="1" applyAlignment="1" applyProtection="1">
      <alignment horizontal="center" vertical="center"/>
    </xf>
    <xf numFmtId="0" fontId="40" fillId="10" borderId="32" xfId="0" applyFont="1" applyFill="1" applyBorder="1" applyAlignment="1" applyProtection="1">
      <alignment vertical="center"/>
    </xf>
    <xf numFmtId="0" fontId="40" fillId="10" borderId="32" xfId="0" applyFont="1" applyFill="1" applyBorder="1" applyAlignment="1" applyProtection="1">
      <alignment horizontal="left" vertical="center"/>
    </xf>
    <xf numFmtId="0" fontId="40" fillId="10" borderId="33" xfId="0" applyFont="1" applyFill="1" applyBorder="1" applyAlignment="1" applyProtection="1">
      <alignment horizontal="center" vertical="center"/>
    </xf>
    <xf numFmtId="0" fontId="31" fillId="0" borderId="0" xfId="0" applyFont="1" applyAlignment="1" applyProtection="1">
      <alignment vertical="center"/>
    </xf>
    <xf numFmtId="0" fontId="31" fillId="0" borderId="0" xfId="0" applyFont="1" applyFill="1" applyAlignment="1" applyProtection="1">
      <alignment vertical="center"/>
    </xf>
    <xf numFmtId="0" fontId="31" fillId="2" borderId="34" xfId="0" applyFont="1" applyFill="1" applyBorder="1" applyAlignment="1" applyProtection="1">
      <alignment horizontal="center" vertical="center"/>
    </xf>
    <xf numFmtId="49" fontId="31" fillId="0" borderId="35" xfId="0" applyNumberFormat="1" applyFont="1" applyFill="1" applyBorder="1" applyAlignment="1" applyProtection="1">
      <alignment horizontal="center" vertical="center"/>
    </xf>
    <xf numFmtId="0" fontId="31" fillId="2" borderId="35" xfId="0" applyFont="1" applyFill="1" applyBorder="1" applyAlignment="1" applyProtection="1">
      <alignment horizontal="center" vertical="center"/>
    </xf>
    <xf numFmtId="0" fontId="31" fillId="0" borderId="35" xfId="0" applyFont="1" applyFill="1" applyBorder="1" applyAlignment="1" applyProtection="1">
      <alignment horizontal="center" vertical="center"/>
    </xf>
    <xf numFmtId="0" fontId="2" fillId="0" borderId="35" xfId="3" applyNumberFormat="1" applyFont="1" applyFill="1" applyBorder="1" applyAlignment="1" applyProtection="1">
      <alignment horizontal="left" vertical="center" wrapText="1"/>
    </xf>
    <xf numFmtId="166" fontId="31" fillId="0" borderId="35" xfId="0" applyNumberFormat="1" applyFont="1" applyFill="1" applyBorder="1" applyAlignment="1" applyProtection="1">
      <alignment horizontal="center" vertical="center"/>
    </xf>
    <xf numFmtId="2" fontId="31" fillId="0" borderId="35" xfId="0" applyNumberFormat="1" applyFont="1" applyFill="1" applyBorder="1" applyAlignment="1" applyProtection="1">
      <alignment horizontal="center" vertical="center"/>
    </xf>
    <xf numFmtId="4" fontId="3" fillId="0" borderId="35" xfId="3" applyNumberFormat="1" applyFont="1" applyFill="1" applyBorder="1" applyAlignment="1" applyProtection="1">
      <alignment horizontal="center" vertical="center"/>
    </xf>
    <xf numFmtId="164" fontId="3" fillId="0" borderId="36" xfId="3" applyNumberFormat="1" applyFont="1" applyFill="1" applyBorder="1" applyAlignment="1" applyProtection="1">
      <alignment horizontal="right" vertical="center"/>
    </xf>
    <xf numFmtId="0" fontId="31" fillId="2" borderId="37" xfId="0" applyFont="1" applyFill="1" applyBorder="1" applyAlignment="1" applyProtection="1">
      <alignment vertical="center"/>
      <protection locked="0"/>
    </xf>
    <xf numFmtId="0" fontId="31" fillId="2" borderId="0" xfId="0" applyFont="1" applyFill="1" applyBorder="1" applyAlignment="1" applyProtection="1">
      <alignment vertical="center"/>
      <protection locked="0"/>
    </xf>
    <xf numFmtId="0" fontId="2" fillId="0" borderId="8" xfId="3" applyNumberFormat="1" applyFont="1" applyFill="1" applyBorder="1" applyAlignment="1" applyProtection="1">
      <alignment horizontal="left" vertical="center" wrapText="1"/>
    </xf>
    <xf numFmtId="0" fontId="31" fillId="2" borderId="0" xfId="0" applyFont="1" applyFill="1" applyBorder="1" applyAlignment="1" applyProtection="1">
      <alignment horizontal="center" vertical="center"/>
    </xf>
    <xf numFmtId="0" fontId="31" fillId="2" borderId="38" xfId="0" applyFont="1" applyFill="1" applyBorder="1" applyAlignment="1" applyProtection="1">
      <alignment horizontal="center" vertical="center"/>
    </xf>
    <xf numFmtId="0" fontId="4" fillId="0" borderId="7" xfId="3" applyNumberFormat="1" applyFont="1" applyFill="1" applyBorder="1" applyAlignment="1" applyProtection="1">
      <alignment horizontal="left" vertical="center" wrapText="1" shrinkToFit="1"/>
    </xf>
    <xf numFmtId="0" fontId="31" fillId="2" borderId="39" xfId="0" applyFont="1" applyFill="1" applyBorder="1" applyAlignment="1" applyProtection="1">
      <alignment vertical="center"/>
      <protection locked="0"/>
    </xf>
    <xf numFmtId="0" fontId="31" fillId="2" borderId="40" xfId="0" applyFont="1" applyFill="1" applyBorder="1" applyAlignment="1" applyProtection="1">
      <alignment vertical="center"/>
      <protection locked="0"/>
    </xf>
    <xf numFmtId="0" fontId="2" fillId="0" borderId="29" xfId="3" applyNumberFormat="1" applyFont="1" applyFill="1" applyBorder="1" applyAlignment="1" applyProtection="1">
      <alignment horizontal="left" vertical="center" wrapText="1" shrinkToFit="1"/>
    </xf>
    <xf numFmtId="0" fontId="31" fillId="2" borderId="40" xfId="0" applyFont="1" applyFill="1" applyBorder="1" applyAlignment="1" applyProtection="1">
      <alignment horizontal="center" vertical="center"/>
    </xf>
    <xf numFmtId="0" fontId="31" fillId="2" borderId="41" xfId="0" applyFont="1" applyFill="1" applyBorder="1" applyAlignment="1" applyProtection="1">
      <alignment horizontal="center" vertical="center"/>
    </xf>
    <xf numFmtId="0" fontId="31" fillId="2" borderId="37" xfId="0" applyFont="1" applyFill="1" applyBorder="1" applyAlignment="1" applyProtection="1">
      <alignment vertical="center"/>
    </xf>
    <xf numFmtId="0" fontId="31" fillId="2" borderId="0" xfId="0" applyFont="1" applyFill="1" applyBorder="1" applyAlignment="1" applyProtection="1">
      <alignment vertical="center"/>
    </xf>
    <xf numFmtId="0" fontId="31" fillId="2" borderId="39" xfId="0" applyFont="1" applyFill="1" applyBorder="1" applyAlignment="1" applyProtection="1">
      <alignment vertical="center"/>
    </xf>
    <xf numFmtId="0" fontId="31" fillId="2" borderId="40" xfId="0" applyFont="1" applyFill="1" applyBorder="1" applyAlignment="1" applyProtection="1">
      <alignment vertical="center"/>
    </xf>
    <xf numFmtId="0" fontId="31" fillId="11" borderId="0" xfId="0" applyFont="1" applyFill="1" applyAlignment="1" applyProtection="1">
      <alignment vertical="center"/>
    </xf>
    <xf numFmtId="0" fontId="40" fillId="11" borderId="31" xfId="0" applyFont="1" applyFill="1" applyBorder="1" applyAlignment="1" applyProtection="1">
      <alignment vertical="center"/>
    </xf>
    <xf numFmtId="0" fontId="40" fillId="11" borderId="32" xfId="0" applyFont="1" applyFill="1" applyBorder="1" applyAlignment="1" applyProtection="1">
      <alignment horizontal="center" vertical="center"/>
    </xf>
    <xf numFmtId="0" fontId="40" fillId="11" borderId="32" xfId="0" applyFont="1" applyFill="1" applyBorder="1" applyAlignment="1" applyProtection="1">
      <alignment vertical="center"/>
    </xf>
    <xf numFmtId="0" fontId="40" fillId="11" borderId="32" xfId="0" applyFont="1" applyFill="1" applyBorder="1" applyAlignment="1" applyProtection="1">
      <alignment horizontal="left" vertical="center"/>
    </xf>
    <xf numFmtId="164" fontId="40" fillId="11" borderId="33" xfId="0" applyNumberFormat="1" applyFont="1" applyFill="1" applyBorder="1" applyAlignment="1" applyProtection="1">
      <alignment horizontal="center" vertical="center"/>
    </xf>
    <xf numFmtId="0" fontId="31" fillId="0" borderId="0" xfId="0" applyFont="1" applyProtection="1"/>
    <xf numFmtId="0" fontId="31" fillId="0" borderId="0" xfId="0" applyFont="1" applyAlignment="1" applyProtection="1">
      <alignment horizontal="center"/>
    </xf>
    <xf numFmtId="3" fontId="27" fillId="5" borderId="7" xfId="0" applyNumberFormat="1" applyFont="1" applyFill="1" applyBorder="1" applyAlignment="1">
      <alignment horizontal="left" vertical="center" wrapText="1"/>
    </xf>
    <xf numFmtId="3" fontId="28" fillId="6" borderId="7" xfId="0" applyNumberFormat="1" applyFont="1" applyFill="1" applyBorder="1" applyAlignment="1">
      <alignment horizontal="left" vertical="center" wrapText="1"/>
    </xf>
    <xf numFmtId="3" fontId="28" fillId="12" borderId="7" xfId="0" applyNumberFormat="1" applyFont="1" applyFill="1" applyBorder="1" applyAlignment="1">
      <alignment horizontal="left" vertical="center" wrapText="1"/>
    </xf>
    <xf numFmtId="3" fontId="27" fillId="12" borderId="7" xfId="0" applyNumberFormat="1" applyFont="1" applyFill="1" applyBorder="1" applyAlignment="1">
      <alignment horizontal="left" vertical="center" wrapText="1"/>
    </xf>
    <xf numFmtId="3" fontId="52" fillId="16" borderId="1" xfId="0" applyNumberFormat="1" applyFont="1" applyFill="1" applyBorder="1" applyAlignment="1" applyProtection="1">
      <alignment horizontal="center" vertical="center"/>
    </xf>
    <xf numFmtId="0" fontId="55" fillId="0" borderId="53" xfId="0" applyFont="1" applyFill="1" applyBorder="1" applyAlignment="1" applyProtection="1">
      <alignment horizontal="left" vertical="center"/>
      <protection locked="0"/>
    </xf>
    <xf numFmtId="0" fontId="55" fillId="0" borderId="58" xfId="0" applyFont="1" applyFill="1" applyBorder="1" applyAlignment="1" applyProtection="1">
      <alignment horizontal="left" vertical="center"/>
      <protection locked="0"/>
    </xf>
    <xf numFmtId="0" fontId="55" fillId="0" borderId="20" xfId="0" applyFont="1" applyFill="1" applyBorder="1" applyAlignment="1" applyProtection="1">
      <alignment horizontal="center" vertical="center"/>
      <protection locked="0"/>
    </xf>
    <xf numFmtId="0" fontId="55" fillId="0" borderId="5" xfId="0" applyFont="1" applyFill="1" applyBorder="1" applyAlignment="1" applyProtection="1">
      <alignment horizontal="left" vertical="center"/>
      <protection locked="0"/>
    </xf>
    <xf numFmtId="3" fontId="55" fillId="4" borderId="53" xfId="0" applyNumberFormat="1" applyFont="1" applyFill="1" applyBorder="1" applyAlignment="1" applyProtection="1">
      <alignment horizontal="right" vertical="center" wrapText="1"/>
      <protection locked="0"/>
    </xf>
    <xf numFmtId="0" fontId="55" fillId="0" borderId="57" xfId="0" applyFont="1" applyFill="1" applyBorder="1" applyAlignment="1" applyProtection="1">
      <alignment horizontal="center" vertical="center"/>
      <protection locked="0"/>
    </xf>
    <xf numFmtId="0" fontId="55" fillId="0" borderId="25" xfId="0" applyFont="1" applyFill="1" applyBorder="1" applyAlignment="1" applyProtection="1">
      <alignment horizontal="left" vertical="center"/>
      <protection locked="0"/>
    </xf>
    <xf numFmtId="0" fontId="50" fillId="0" borderId="0" xfId="4" applyFont="1" applyAlignment="1" applyProtection="1">
      <alignment vertical="center"/>
      <protection locked="0"/>
    </xf>
    <xf numFmtId="0" fontId="50" fillId="0" borderId="0" xfId="4" applyFont="1" applyAlignment="1" applyProtection="1">
      <alignment horizontal="center" vertical="center"/>
      <protection locked="0"/>
    </xf>
    <xf numFmtId="0" fontId="60" fillId="0" borderId="66" xfId="0" applyFont="1" applyFill="1" applyBorder="1" applyAlignment="1">
      <alignment vertical="center"/>
    </xf>
    <xf numFmtId="0" fontId="60" fillId="0" borderId="67" xfId="0" applyFont="1" applyFill="1" applyBorder="1" applyAlignment="1">
      <alignment vertical="center" wrapText="1"/>
    </xf>
    <xf numFmtId="0" fontId="60" fillId="0" borderId="70" xfId="0" applyFont="1" applyFill="1" applyBorder="1" applyAlignment="1">
      <alignment horizontal="center" vertical="center" wrapText="1"/>
    </xf>
    <xf numFmtId="0" fontId="60" fillId="0" borderId="71" xfId="0" applyFont="1" applyFill="1" applyBorder="1" applyAlignment="1">
      <alignment horizontal="center" vertical="center" wrapText="1"/>
    </xf>
    <xf numFmtId="0" fontId="0" fillId="0" borderId="0" xfId="0" applyFill="1"/>
    <xf numFmtId="0" fontId="0" fillId="0" borderId="0" xfId="0" applyFill="1" applyAlignment="1">
      <alignment wrapText="1"/>
    </xf>
    <xf numFmtId="3" fontId="55" fillId="0" borderId="53" xfId="0" applyNumberFormat="1" applyFont="1" applyFill="1" applyBorder="1" applyAlignment="1" applyProtection="1">
      <alignment horizontal="right" vertical="center" wrapText="1"/>
      <protection locked="0"/>
    </xf>
    <xf numFmtId="3" fontId="35" fillId="2" borderId="15" xfId="0" applyNumberFormat="1" applyFont="1" applyFill="1" applyBorder="1" applyAlignment="1" applyProtection="1">
      <alignment vertical="top" wrapText="1"/>
    </xf>
    <xf numFmtId="3" fontId="55" fillId="0" borderId="58" xfId="0" applyNumberFormat="1" applyFont="1" applyFill="1" applyBorder="1" applyAlignment="1" applyProtection="1">
      <alignment horizontal="right" vertical="center" wrapText="1"/>
      <protection locked="0"/>
    </xf>
    <xf numFmtId="167" fontId="55" fillId="4" borderId="5" xfId="0" applyNumberFormat="1" applyFont="1" applyFill="1" applyBorder="1" applyAlignment="1" applyProtection="1">
      <alignment horizontal="left" vertical="center"/>
      <protection locked="0"/>
    </xf>
    <xf numFmtId="2" fontId="56" fillId="3" borderId="23" xfId="0" applyNumberFormat="1" applyFont="1" applyFill="1" applyBorder="1" applyAlignment="1" applyProtection="1">
      <alignment horizontal="center" vertical="center"/>
      <protection locked="0"/>
    </xf>
    <xf numFmtId="3" fontId="55" fillId="0" borderId="70" xfId="0" applyNumberFormat="1" applyFont="1" applyFill="1" applyBorder="1" applyAlignment="1" applyProtection="1">
      <alignment horizontal="right" vertical="center" wrapText="1"/>
      <protection locked="0"/>
    </xf>
    <xf numFmtId="44" fontId="53" fillId="17" borderId="80" xfId="0" applyNumberFormat="1" applyFont="1" applyFill="1" applyBorder="1" applyAlignment="1" applyProtection="1">
      <alignment horizontal="center" vertical="center"/>
    </xf>
    <xf numFmtId="44" fontId="53" fillId="17" borderId="81" xfId="1" applyFont="1" applyFill="1" applyBorder="1" applyAlignment="1" applyProtection="1">
      <alignment horizontal="center" vertical="center"/>
    </xf>
    <xf numFmtId="0" fontId="57" fillId="6" borderId="78" xfId="0" applyFont="1" applyFill="1" applyBorder="1" applyAlignment="1" applyProtection="1">
      <alignment horizontal="center" vertical="center"/>
      <protection locked="0"/>
    </xf>
    <xf numFmtId="3" fontId="54" fillId="6" borderId="82" xfId="0" applyNumberFormat="1" applyFont="1" applyFill="1" applyBorder="1" applyAlignment="1" applyProtection="1">
      <alignment horizontal="center" vertical="center"/>
      <protection locked="0"/>
    </xf>
    <xf numFmtId="0" fontId="55" fillId="0" borderId="71" xfId="0" applyFont="1" applyFill="1" applyBorder="1" applyAlignment="1" applyProtection="1">
      <alignment horizontal="center" vertical="center"/>
      <protection locked="0"/>
    </xf>
    <xf numFmtId="0" fontId="55" fillId="0" borderId="70" xfId="0" applyFont="1" applyFill="1" applyBorder="1" applyAlignment="1" applyProtection="1">
      <alignment horizontal="left" vertical="center"/>
      <protection locked="0"/>
    </xf>
    <xf numFmtId="0" fontId="55" fillId="0" borderId="83" xfId="0" applyFont="1" applyFill="1" applyBorder="1" applyAlignment="1" applyProtection="1">
      <alignment horizontal="left" vertical="center"/>
      <protection locked="0"/>
    </xf>
    <xf numFmtId="44" fontId="59" fillId="18" borderId="65" xfId="1" applyFont="1" applyFill="1" applyBorder="1" applyAlignment="1">
      <alignment vertical="center"/>
    </xf>
    <xf numFmtId="44" fontId="60" fillId="0" borderId="1" xfId="1" applyFont="1" applyFill="1" applyBorder="1" applyAlignment="1">
      <alignment horizontal="center" vertical="center"/>
    </xf>
    <xf numFmtId="44" fontId="0" fillId="0" borderId="0" xfId="1" applyFont="1" applyFill="1"/>
    <xf numFmtId="0" fontId="60" fillId="15" borderId="32" xfId="0" applyFont="1" applyFill="1" applyBorder="1" applyAlignment="1">
      <alignment vertical="center"/>
    </xf>
    <xf numFmtId="49" fontId="63" fillId="6" borderId="77" xfId="0" applyNumberFormat="1" applyFont="1" applyFill="1" applyBorder="1" applyAlignment="1" applyProtection="1">
      <alignment horizontal="left" vertical="center" wrapText="1"/>
      <protection locked="0"/>
    </xf>
    <xf numFmtId="49" fontId="63" fillId="6" borderId="78" xfId="0" applyNumberFormat="1" applyFont="1" applyFill="1" applyBorder="1" applyAlignment="1" applyProtection="1">
      <alignment horizontal="left" vertical="center" wrapText="1"/>
      <protection locked="0"/>
    </xf>
    <xf numFmtId="49" fontId="55" fillId="0" borderId="20" xfId="0" applyNumberFormat="1" applyFont="1" applyFill="1" applyBorder="1" applyAlignment="1" applyProtection="1">
      <alignment horizontal="center" vertical="center"/>
      <protection locked="0"/>
    </xf>
    <xf numFmtId="0" fontId="60" fillId="0" borderId="69" xfId="0" applyFont="1" applyFill="1" applyBorder="1" applyAlignment="1">
      <alignment horizontal="center" vertical="center" wrapText="1"/>
    </xf>
    <xf numFmtId="44" fontId="60" fillId="0" borderId="72" xfId="1" applyFont="1" applyFill="1" applyBorder="1" applyAlignment="1">
      <alignment horizontal="center" vertical="center" wrapText="1"/>
    </xf>
    <xf numFmtId="0" fontId="60" fillId="0" borderId="68" xfId="0" applyFont="1" applyFill="1" applyBorder="1" applyAlignment="1">
      <alignment horizontal="center" vertical="center"/>
    </xf>
    <xf numFmtId="0" fontId="0" fillId="0" borderId="0" xfId="0" applyAlignment="1">
      <alignment horizontal="center" vertical="center"/>
    </xf>
    <xf numFmtId="0" fontId="62" fillId="0" borderId="84" xfId="0" applyFont="1" applyFill="1" applyBorder="1" applyAlignment="1">
      <alignment horizontal="left" vertical="center" wrapText="1"/>
    </xf>
    <xf numFmtId="0" fontId="62" fillId="0" borderId="85" xfId="0" applyNumberFormat="1" applyFont="1" applyFill="1" applyBorder="1" applyAlignment="1">
      <alignment horizontal="left" vertical="center" wrapText="1"/>
    </xf>
    <xf numFmtId="0" fontId="0" fillId="0" borderId="85" xfId="0" applyFont="1" applyFill="1" applyBorder="1" applyAlignment="1">
      <alignment horizontal="left" vertical="center" wrapText="1"/>
    </xf>
    <xf numFmtId="0" fontId="0" fillId="0" borderId="86" xfId="0" applyFill="1" applyBorder="1" applyAlignment="1">
      <alignment horizontal="left" vertical="center" wrapText="1"/>
    </xf>
    <xf numFmtId="44" fontId="60" fillId="4" borderId="82" xfId="1" applyFont="1" applyFill="1" applyBorder="1" applyAlignment="1">
      <alignment horizontal="right" vertical="center"/>
    </xf>
    <xf numFmtId="0" fontId="62" fillId="0" borderId="87" xfId="0" applyFont="1" applyFill="1" applyBorder="1" applyAlignment="1">
      <alignment horizontal="left" vertical="center" wrapText="1"/>
    </xf>
    <xf numFmtId="0" fontId="62" fillId="0" borderId="7" xfId="0" applyNumberFormat="1" applyFont="1" applyFill="1" applyBorder="1" applyAlignment="1">
      <alignment horizontal="left" vertical="center" wrapText="1"/>
    </xf>
    <xf numFmtId="0" fontId="0" fillId="0" borderId="7" xfId="0" applyFont="1" applyFill="1" applyBorder="1" applyAlignment="1">
      <alignment horizontal="left" vertical="center" wrapText="1"/>
    </xf>
    <xf numFmtId="0" fontId="0" fillId="0" borderId="53" xfId="0" applyFill="1" applyBorder="1" applyAlignment="1">
      <alignment horizontal="left" vertical="center" wrapText="1"/>
    </xf>
    <xf numFmtId="44" fontId="60" fillId="4" borderId="88" xfId="1" applyFont="1" applyFill="1" applyBorder="1" applyAlignment="1">
      <alignment horizontal="right" vertical="center"/>
    </xf>
    <xf numFmtId="0" fontId="62" fillId="0" borderId="89" xfId="0" applyFont="1" applyFill="1" applyBorder="1" applyAlignment="1">
      <alignment horizontal="left" vertical="center" wrapText="1"/>
    </xf>
    <xf numFmtId="0" fontId="62" fillId="0" borderId="90" xfId="0" applyNumberFormat="1" applyFont="1" applyFill="1" applyBorder="1" applyAlignment="1">
      <alignment horizontal="left" vertical="center" wrapText="1"/>
    </xf>
    <xf numFmtId="0" fontId="0" fillId="0" borderId="90" xfId="0" applyFont="1" applyFill="1" applyBorder="1" applyAlignment="1">
      <alignment horizontal="left" vertical="center" wrapText="1"/>
    </xf>
    <xf numFmtId="0" fontId="0" fillId="0" borderId="70" xfId="0" applyFill="1" applyBorder="1" applyAlignment="1">
      <alignment horizontal="left" vertical="center" wrapText="1"/>
    </xf>
    <xf numFmtId="44" fontId="60" fillId="4" borderId="91" xfId="1" applyFont="1" applyFill="1" applyBorder="1" applyAlignment="1">
      <alignment horizontal="right" vertical="center"/>
    </xf>
    <xf numFmtId="0" fontId="27" fillId="0" borderId="85" xfId="0" applyFont="1" applyFill="1" applyBorder="1" applyAlignment="1">
      <alignment horizontal="left" vertical="center" wrapText="1"/>
    </xf>
    <xf numFmtId="0" fontId="65" fillId="13" borderId="0" xfId="0" applyFont="1" applyFill="1" applyAlignment="1">
      <alignment horizontal="left" vertical="center" wrapText="1"/>
    </xf>
    <xf numFmtId="0" fontId="63" fillId="16" borderId="76" xfId="0" applyFont="1" applyFill="1" applyBorder="1" applyAlignment="1" applyProtection="1">
      <alignment horizontal="right" vertical="center" wrapText="1"/>
    </xf>
    <xf numFmtId="0" fontId="63" fillId="16" borderId="0" xfId="0" applyFont="1" applyFill="1" applyBorder="1" applyAlignment="1" applyProtection="1">
      <alignment horizontal="right" vertical="center" wrapText="1"/>
    </xf>
    <xf numFmtId="0" fontId="63" fillId="16" borderId="79" xfId="0" applyFont="1" applyFill="1" applyBorder="1" applyAlignment="1" applyProtection="1">
      <alignment horizontal="right" vertical="center" wrapText="1"/>
    </xf>
    <xf numFmtId="3" fontId="51" fillId="16" borderId="42" xfId="0" applyNumberFormat="1" applyFont="1" applyFill="1" applyBorder="1" applyAlignment="1" applyProtection="1">
      <alignment horizontal="center" vertical="center" wrapText="1"/>
    </xf>
    <xf numFmtId="3" fontId="51" fillId="16" borderId="43" xfId="0" applyNumberFormat="1" applyFont="1" applyFill="1" applyBorder="1" applyAlignment="1" applyProtection="1">
      <alignment horizontal="center" vertical="center" wrapText="1"/>
    </xf>
    <xf numFmtId="3" fontId="51" fillId="16" borderId="44" xfId="0" applyNumberFormat="1" applyFont="1" applyFill="1" applyBorder="1" applyAlignment="1" applyProtection="1">
      <alignment horizontal="center" vertical="center" wrapText="1"/>
    </xf>
    <xf numFmtId="0" fontId="55" fillId="2" borderId="61" xfId="0" applyFont="1" applyFill="1" applyBorder="1" applyAlignment="1" applyProtection="1">
      <alignment horizontal="center" vertical="center"/>
      <protection locked="0"/>
    </xf>
    <xf numFmtId="0" fontId="55" fillId="2" borderId="68" xfId="0" applyFont="1" applyFill="1" applyBorder="1" applyAlignment="1" applyProtection="1">
      <alignment horizontal="center" vertical="center"/>
      <protection locked="0"/>
    </xf>
    <xf numFmtId="0" fontId="50" fillId="2" borderId="9" xfId="4" applyNumberFormat="1" applyFont="1" applyFill="1" applyBorder="1" applyAlignment="1" applyProtection="1">
      <alignment horizontal="center" vertical="center"/>
      <protection locked="0"/>
    </xf>
    <xf numFmtId="0" fontId="50" fillId="2" borderId="62" xfId="4" applyNumberFormat="1" applyFont="1" applyFill="1" applyBorder="1" applyAlignment="1" applyProtection="1">
      <alignment horizontal="center" vertical="center"/>
      <protection locked="0"/>
    </xf>
    <xf numFmtId="0" fontId="50" fillId="2" borderId="72" xfId="4" applyNumberFormat="1" applyFont="1" applyFill="1" applyBorder="1" applyAlignment="1" applyProtection="1">
      <alignment horizontal="center" vertical="center"/>
      <protection locked="0"/>
    </xf>
    <xf numFmtId="49" fontId="63" fillId="6" borderId="77" xfId="0" applyNumberFormat="1" applyFont="1" applyFill="1" applyBorder="1" applyAlignment="1" applyProtection="1">
      <alignment horizontal="left" vertical="center" wrapText="1"/>
      <protection locked="0"/>
    </xf>
    <xf numFmtId="49" fontId="63" fillId="6" borderId="78" xfId="0" applyNumberFormat="1" applyFont="1" applyFill="1" applyBorder="1" applyAlignment="1" applyProtection="1">
      <alignment horizontal="left" vertical="center" wrapText="1"/>
      <protection locked="0"/>
    </xf>
    <xf numFmtId="2" fontId="52" fillId="3" borderId="76" xfId="0" applyNumberFormat="1" applyFont="1" applyFill="1" applyBorder="1" applyAlignment="1" applyProtection="1">
      <alignment horizontal="left" vertical="center" wrapText="1"/>
      <protection locked="0"/>
    </xf>
    <xf numFmtId="2" fontId="52" fillId="3" borderId="0" xfId="0" applyNumberFormat="1" applyFont="1" applyFill="1" applyBorder="1" applyAlignment="1" applyProtection="1">
      <alignment horizontal="left" vertical="center" wrapText="1"/>
      <protection locked="0"/>
    </xf>
    <xf numFmtId="0" fontId="50" fillId="2" borderId="2" xfId="4" applyNumberFormat="1" applyFont="1" applyFill="1" applyBorder="1" applyAlignment="1" applyProtection="1">
      <alignment horizontal="center" vertical="center"/>
      <protection locked="0"/>
    </xf>
    <xf numFmtId="0" fontId="55" fillId="2" borderId="63" xfId="0" applyFont="1" applyFill="1" applyBorder="1" applyAlignment="1" applyProtection="1">
      <alignment horizontal="center" vertical="center"/>
      <protection locked="0"/>
    </xf>
    <xf numFmtId="3" fontId="60" fillId="13" borderId="73" xfId="0" applyNumberFormat="1" applyFont="1" applyFill="1" applyBorder="1" applyAlignment="1">
      <alignment horizontal="center" vertical="center" wrapText="1"/>
    </xf>
    <xf numFmtId="0" fontId="60" fillId="13" borderId="74" xfId="0" applyFont="1" applyFill="1" applyBorder="1" applyAlignment="1">
      <alignment horizontal="center" vertical="center" wrapText="1"/>
    </xf>
    <xf numFmtId="0" fontId="60" fillId="13" borderId="75" xfId="0" applyFont="1" applyFill="1" applyBorder="1" applyAlignment="1">
      <alignment horizontal="center" vertical="center" wrapText="1"/>
    </xf>
    <xf numFmtId="0" fontId="59" fillId="15" borderId="64" xfId="0" applyFont="1" applyFill="1" applyBorder="1" applyAlignment="1">
      <alignment horizontal="center" vertical="center"/>
    </xf>
    <xf numFmtId="0" fontId="59" fillId="15" borderId="32" xfId="0" applyFont="1" applyFill="1" applyBorder="1" applyAlignment="1">
      <alignment horizontal="center" vertical="center"/>
    </xf>
    <xf numFmtId="0" fontId="61" fillId="0" borderId="59" xfId="0" applyFont="1" applyFill="1" applyBorder="1" applyAlignment="1">
      <alignment horizontal="center" vertical="center" wrapText="1"/>
    </xf>
    <xf numFmtId="0" fontId="61" fillId="0" borderId="60" xfId="0" applyFont="1" applyFill="1" applyBorder="1" applyAlignment="1">
      <alignment horizontal="center" vertical="center" wrapText="1"/>
    </xf>
    <xf numFmtId="0" fontId="47" fillId="2" borderId="46" xfId="0" applyFont="1" applyFill="1" applyBorder="1" applyAlignment="1" applyProtection="1">
      <alignment horizontal="left" vertical="top" wrapText="1"/>
      <protection hidden="1"/>
    </xf>
    <xf numFmtId="0" fontId="47" fillId="2" borderId="10" xfId="0" applyFont="1" applyFill="1" applyBorder="1" applyAlignment="1" applyProtection="1">
      <alignment horizontal="left" vertical="top" wrapText="1"/>
      <protection hidden="1"/>
    </xf>
    <xf numFmtId="0" fontId="34" fillId="2" borderId="47" xfId="0" applyFont="1" applyFill="1" applyBorder="1" applyAlignment="1" applyProtection="1">
      <alignment horizontal="left" vertical="top"/>
    </xf>
    <xf numFmtId="0" fontId="34" fillId="2" borderId="15" xfId="0" applyFont="1" applyFill="1" applyBorder="1" applyAlignment="1" applyProtection="1">
      <alignment horizontal="left" vertical="top"/>
    </xf>
    <xf numFmtId="0" fontId="34" fillId="5" borderId="45" xfId="0" applyFont="1" applyFill="1" applyBorder="1" applyAlignment="1" applyProtection="1">
      <alignment horizontal="center" vertical="center" wrapText="1"/>
      <protection hidden="1"/>
    </xf>
    <xf numFmtId="0" fontId="34" fillId="5" borderId="3" xfId="0" applyFont="1" applyFill="1" applyBorder="1" applyAlignment="1" applyProtection="1">
      <alignment horizontal="center" vertical="center" wrapText="1"/>
      <protection hidden="1"/>
    </xf>
    <xf numFmtId="7" fontId="34" fillId="5" borderId="13" xfId="0" applyNumberFormat="1" applyFont="1" applyFill="1" applyBorder="1" applyAlignment="1" applyProtection="1">
      <alignment horizontal="right" vertical="center"/>
      <protection hidden="1"/>
    </xf>
    <xf numFmtId="7" fontId="34" fillId="5" borderId="14" xfId="0" applyNumberFormat="1" applyFont="1" applyFill="1" applyBorder="1" applyAlignment="1" applyProtection="1">
      <alignment horizontal="right" vertical="center"/>
      <protection hidden="1"/>
    </xf>
    <xf numFmtId="49" fontId="48" fillId="2" borderId="5" xfId="0" applyNumberFormat="1" applyFont="1" applyFill="1" applyBorder="1" applyAlignment="1" applyProtection="1">
      <alignment horizontal="left" vertical="top"/>
    </xf>
    <xf numFmtId="0" fontId="38" fillId="14" borderId="48" xfId="0" applyFont="1" applyFill="1" applyBorder="1" applyAlignment="1" applyProtection="1">
      <alignment horizontal="center" vertical="center"/>
      <protection hidden="1"/>
    </xf>
    <xf numFmtId="0" fontId="38" fillId="14" borderId="14" xfId="0" applyFont="1" applyFill="1" applyBorder="1" applyAlignment="1" applyProtection="1">
      <alignment horizontal="center" vertical="center"/>
      <protection hidden="1"/>
    </xf>
    <xf numFmtId="0" fontId="41" fillId="2" borderId="17" xfId="0" applyFont="1" applyFill="1" applyBorder="1" applyAlignment="1" applyProtection="1">
      <alignment horizontal="left" vertical="center"/>
      <protection hidden="1"/>
    </xf>
    <xf numFmtId="0" fontId="41" fillId="2" borderId="5" xfId="0" applyFont="1" applyFill="1" applyBorder="1" applyAlignment="1" applyProtection="1">
      <alignment horizontal="left" vertical="center"/>
      <protection hidden="1"/>
    </xf>
    <xf numFmtId="0" fontId="41" fillId="2" borderId="49" xfId="0" applyFont="1" applyFill="1" applyBorder="1" applyAlignment="1" applyProtection="1">
      <alignment horizontal="left" vertical="center"/>
      <protection hidden="1"/>
    </xf>
    <xf numFmtId="0" fontId="41" fillId="2" borderId="50" xfId="0" applyFont="1" applyFill="1" applyBorder="1" applyAlignment="1" applyProtection="1">
      <alignment horizontal="left" vertical="center"/>
      <protection hidden="1"/>
    </xf>
    <xf numFmtId="0" fontId="41" fillId="2" borderId="10" xfId="0" applyFont="1" applyFill="1" applyBorder="1" applyAlignment="1" applyProtection="1">
      <alignment horizontal="left" vertical="center"/>
      <protection hidden="1"/>
    </xf>
    <xf numFmtId="0" fontId="40" fillId="2" borderId="5" xfId="0" applyNumberFormat="1" applyFont="1" applyFill="1" applyBorder="1" applyAlignment="1" applyProtection="1">
      <alignment horizontal="left" vertical="center" wrapText="1"/>
      <protection hidden="1"/>
    </xf>
    <xf numFmtId="0" fontId="40" fillId="2" borderId="20" xfId="0" applyNumberFormat="1" applyFont="1" applyFill="1" applyBorder="1" applyAlignment="1" applyProtection="1">
      <alignment horizontal="left" vertical="center" wrapText="1"/>
      <protection hidden="1"/>
    </xf>
    <xf numFmtId="0" fontId="41" fillId="2" borderId="51" xfId="0" applyFont="1" applyFill="1" applyBorder="1" applyAlignment="1" applyProtection="1">
      <alignment horizontal="left" vertical="center"/>
      <protection hidden="1"/>
    </xf>
    <xf numFmtId="49" fontId="49" fillId="2" borderId="5" xfId="0" applyNumberFormat="1" applyFont="1" applyFill="1" applyBorder="1" applyAlignment="1" applyProtection="1">
      <alignment horizontal="left" vertical="center"/>
      <protection hidden="1"/>
    </xf>
    <xf numFmtId="49" fontId="49" fillId="2" borderId="20" xfId="0" applyNumberFormat="1" applyFont="1" applyFill="1" applyBorder="1" applyAlignment="1" applyProtection="1">
      <alignment horizontal="left" vertical="center"/>
      <protection hidden="1"/>
    </xf>
    <xf numFmtId="0" fontId="41" fillId="2" borderId="47" xfId="0" applyFont="1" applyFill="1" applyBorder="1" applyAlignment="1" applyProtection="1">
      <alignment horizontal="left" vertical="center"/>
      <protection hidden="1"/>
    </xf>
    <xf numFmtId="0" fontId="41" fillId="2" borderId="15" xfId="0" applyFont="1" applyFill="1" applyBorder="1" applyAlignment="1" applyProtection="1">
      <alignment horizontal="left" vertical="center"/>
      <protection hidden="1"/>
    </xf>
    <xf numFmtId="165" fontId="40" fillId="2" borderId="52" xfId="0" applyNumberFormat="1" applyFont="1" applyFill="1" applyBorder="1" applyAlignment="1" applyProtection="1">
      <alignment horizontal="left" vertical="center"/>
      <protection hidden="1"/>
    </xf>
    <xf numFmtId="165" fontId="40" fillId="2" borderId="15" xfId="0" applyNumberFormat="1" applyFont="1" applyFill="1" applyBorder="1" applyAlignment="1" applyProtection="1">
      <alignment horizontal="left" vertical="center"/>
      <protection hidden="1"/>
    </xf>
    <xf numFmtId="165" fontId="40" fillId="2" borderId="22" xfId="0" applyNumberFormat="1" applyFont="1" applyFill="1" applyBorder="1" applyAlignment="1" applyProtection="1">
      <alignment horizontal="left" vertical="center"/>
      <protection hidden="1"/>
    </xf>
    <xf numFmtId="0" fontId="41" fillId="2" borderId="53" xfId="0" applyFont="1" applyFill="1" applyBorder="1" applyAlignment="1" applyProtection="1">
      <alignment horizontal="left" vertical="center"/>
      <protection hidden="1"/>
    </xf>
    <xf numFmtId="0" fontId="41" fillId="2" borderId="37" xfId="0" applyFont="1" applyFill="1" applyBorder="1" applyAlignment="1" applyProtection="1">
      <alignment horizontal="left" vertical="center"/>
      <protection hidden="1"/>
    </xf>
    <xf numFmtId="0" fontId="41" fillId="2" borderId="0" xfId="0" applyFont="1" applyFill="1" applyBorder="1" applyAlignment="1" applyProtection="1">
      <alignment horizontal="left" vertical="center"/>
      <protection hidden="1"/>
    </xf>
    <xf numFmtId="49" fontId="44" fillId="0" borderId="0" xfId="0" applyNumberFormat="1" applyFont="1" applyFill="1" applyBorder="1" applyAlignment="1" applyProtection="1">
      <alignment horizontal="left" vertical="center"/>
      <protection locked="0"/>
    </xf>
    <xf numFmtId="49" fontId="44" fillId="0" borderId="23" xfId="0" applyNumberFormat="1" applyFont="1" applyFill="1" applyBorder="1" applyAlignment="1" applyProtection="1">
      <alignment horizontal="left" vertical="center"/>
      <protection locked="0"/>
    </xf>
    <xf numFmtId="0" fontId="41" fillId="2" borderId="52" xfId="0" applyFont="1" applyFill="1" applyBorder="1" applyAlignment="1" applyProtection="1">
      <alignment horizontal="left" vertical="center"/>
      <protection hidden="1"/>
    </xf>
    <xf numFmtId="0" fontId="46" fillId="9" borderId="53" xfId="0" applyFont="1" applyFill="1" applyBorder="1" applyAlignment="1" applyProtection="1">
      <alignment horizontal="center" vertical="center" wrapText="1"/>
      <protection hidden="1"/>
    </xf>
    <xf numFmtId="0" fontId="46" fillId="9" borderId="6" xfId="0" applyFont="1" applyFill="1" applyBorder="1" applyAlignment="1" applyProtection="1">
      <alignment horizontal="center" vertical="center" wrapText="1"/>
      <protection hidden="1"/>
    </xf>
    <xf numFmtId="49" fontId="45" fillId="9" borderId="54" xfId="0" applyNumberFormat="1" applyFont="1" applyFill="1" applyBorder="1" applyAlignment="1" applyProtection="1">
      <alignment horizontal="left" vertical="center"/>
      <protection hidden="1"/>
    </xf>
    <xf numFmtId="0" fontId="45" fillId="9" borderId="27" xfId="0" applyFont="1" applyFill="1" applyBorder="1" applyAlignment="1" applyProtection="1">
      <alignment horizontal="left" vertical="center"/>
      <protection hidden="1"/>
    </xf>
    <xf numFmtId="0" fontId="46" fillId="9" borderId="55" xfId="0" applyFont="1" applyFill="1" applyBorder="1" applyAlignment="1" applyProtection="1">
      <alignment horizontal="center" vertical="center" wrapText="1"/>
      <protection hidden="1"/>
    </xf>
    <xf numFmtId="0" fontId="46" fillId="9" borderId="56" xfId="0" applyFont="1" applyFill="1" applyBorder="1" applyAlignment="1" applyProtection="1">
      <alignment horizontal="center" vertical="center" wrapText="1"/>
      <protection hidden="1"/>
    </xf>
    <xf numFmtId="0" fontId="46" fillId="9" borderId="7" xfId="0" applyFont="1" applyFill="1" applyBorder="1" applyAlignment="1" applyProtection="1">
      <alignment horizontal="center" vertical="center" wrapText="1"/>
      <protection hidden="1"/>
    </xf>
    <xf numFmtId="0" fontId="46" fillId="9" borderId="29" xfId="0" applyFont="1" applyFill="1" applyBorder="1" applyAlignment="1" applyProtection="1">
      <alignment horizontal="center" vertical="center" wrapText="1"/>
      <protection hidden="1"/>
    </xf>
    <xf numFmtId="0" fontId="46" fillId="9" borderId="7" xfId="0" applyFont="1" applyFill="1" applyBorder="1" applyAlignment="1" applyProtection="1">
      <alignment horizontal="center" vertical="center"/>
      <protection hidden="1"/>
    </xf>
    <xf numFmtId="0" fontId="46" fillId="9" borderId="29" xfId="0" applyFont="1" applyFill="1" applyBorder="1" applyAlignment="1" applyProtection="1">
      <alignment horizontal="center" vertical="center"/>
      <protection hidden="1"/>
    </xf>
  </cellXfs>
  <cellStyles count="5">
    <cellStyle name="Měna" xfId="1" builtinId="4"/>
    <cellStyle name="Normální" xfId="0" builtinId="0"/>
    <cellStyle name="Normální 2" xfId="2" xr:uid="{00000000-0005-0000-0000-000002000000}"/>
    <cellStyle name="Normální 3" xfId="3" xr:uid="{00000000-0005-0000-0000-000003000000}"/>
    <cellStyle name="normální_celek" xfId="4" xr:uid="{00000000-0005-0000-0000-000004000000}"/>
  </cellStyles>
  <dxfs count="24">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99"/>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sheetPr>
  <dimension ref="B2:C22"/>
  <sheetViews>
    <sheetView tabSelected="1" workbookViewId="0">
      <selection activeCell="C25" sqref="C25"/>
    </sheetView>
  </sheetViews>
  <sheetFormatPr defaultRowHeight="12.75" x14ac:dyDescent="0.2"/>
  <cols>
    <col min="2" max="2" width="28.75" bestFit="1" customWidth="1"/>
    <col min="3" max="3" width="97.375" customWidth="1"/>
  </cols>
  <sheetData>
    <row r="2" spans="2:3" ht="22.5" customHeight="1" x14ac:dyDescent="0.2">
      <c r="B2" s="84" t="s">
        <v>86</v>
      </c>
      <c r="C2" s="85" t="s">
        <v>81</v>
      </c>
    </row>
    <row r="3" spans="2:3" x14ac:dyDescent="0.2">
      <c r="B3" s="83" t="s">
        <v>131</v>
      </c>
      <c r="C3" s="86" t="s">
        <v>128</v>
      </c>
    </row>
    <row r="4" spans="2:3" x14ac:dyDescent="0.2">
      <c r="B4" s="83" t="s">
        <v>132</v>
      </c>
      <c r="C4" s="86" t="s">
        <v>129</v>
      </c>
    </row>
    <row r="5" spans="2:3" x14ac:dyDescent="0.2">
      <c r="B5" s="83" t="s">
        <v>133</v>
      </c>
      <c r="C5" s="86" t="s">
        <v>130</v>
      </c>
    </row>
    <row r="6" spans="2:3" x14ac:dyDescent="0.2">
      <c r="B6" s="83" t="s">
        <v>134</v>
      </c>
      <c r="C6" s="86" t="s">
        <v>145</v>
      </c>
    </row>
    <row r="7" spans="2:3" hidden="1" x14ac:dyDescent="0.2">
      <c r="B7" s="83" t="s">
        <v>89</v>
      </c>
      <c r="C7" s="86"/>
    </row>
    <row r="8" spans="2:3" hidden="1" x14ac:dyDescent="0.2">
      <c r="B8" s="83" t="s">
        <v>90</v>
      </c>
      <c r="C8" s="86"/>
    </row>
    <row r="10" spans="2:3" ht="12.75" hidden="1" customHeight="1" x14ac:dyDescent="0.2">
      <c r="B10" s="143" t="s">
        <v>127</v>
      </c>
      <c r="C10" s="143"/>
    </row>
    <row r="11" spans="2:3" ht="12.75" hidden="1" customHeight="1" x14ac:dyDescent="0.2">
      <c r="B11" s="143"/>
      <c r="C11" s="143"/>
    </row>
    <row r="12" spans="2:3" ht="12.75" hidden="1" customHeight="1" x14ac:dyDescent="0.2">
      <c r="B12" s="143"/>
      <c r="C12" s="143"/>
    </row>
    <row r="13" spans="2:3" ht="12.75" hidden="1" customHeight="1" x14ac:dyDescent="0.2">
      <c r="B13" s="143"/>
      <c r="C13" s="143"/>
    </row>
    <row r="14" spans="2:3" ht="12.75" hidden="1" customHeight="1" x14ac:dyDescent="0.2">
      <c r="B14" s="143"/>
      <c r="C14" s="143"/>
    </row>
    <row r="15" spans="2:3" ht="12.75" hidden="1" customHeight="1" x14ac:dyDescent="0.2">
      <c r="B15" s="143"/>
      <c r="C15" s="143"/>
    </row>
    <row r="16" spans="2:3" hidden="1" x14ac:dyDescent="0.2">
      <c r="B16" s="143"/>
      <c r="C16" s="143"/>
    </row>
    <row r="17" spans="2:3" hidden="1" x14ac:dyDescent="0.2">
      <c r="B17" s="143"/>
      <c r="C17" s="143"/>
    </row>
    <row r="18" spans="2:3" hidden="1" x14ac:dyDescent="0.2">
      <c r="B18" s="143"/>
      <c r="C18" s="143"/>
    </row>
    <row r="19" spans="2:3" hidden="1" x14ac:dyDescent="0.2">
      <c r="B19" s="143"/>
      <c r="C19" s="143"/>
    </row>
    <row r="20" spans="2:3" hidden="1" x14ac:dyDescent="0.2">
      <c r="B20" s="143"/>
      <c r="C20" s="143"/>
    </row>
    <row r="21" spans="2:3" hidden="1" x14ac:dyDescent="0.2">
      <c r="B21" s="143"/>
      <c r="C21" s="143"/>
    </row>
    <row r="22" spans="2:3" hidden="1" x14ac:dyDescent="0.2">
      <c r="B22" s="143"/>
      <c r="C22" s="143"/>
    </row>
  </sheetData>
  <mergeCells count="1">
    <mergeCell ref="B10:C22"/>
  </mergeCells>
  <pageMargins left="0.7" right="0.7" top="0.78740157499999996" bottom="0.78740157499999996" header="0.3" footer="0.3"/>
  <pageSetup paperSize="9" orientation="portrait" horizontalDpi="4294967294"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tint="0.79998168889431442"/>
  </sheetPr>
  <dimension ref="A1:F69"/>
  <sheetViews>
    <sheetView showZeros="0" view="pageBreakPreview" topLeftCell="A10" zoomScale="85" zoomScaleNormal="100" zoomScaleSheetLayoutView="85" workbookViewId="0">
      <selection activeCell="A37" sqref="A37:D37"/>
    </sheetView>
  </sheetViews>
  <sheetFormatPr defaultRowHeight="12.75" x14ac:dyDescent="0.2"/>
  <cols>
    <col min="1" max="1" width="8.25" style="95" customWidth="1"/>
    <col min="2" max="2" width="10.875" style="95" customWidth="1"/>
    <col min="3" max="3" width="28" style="95" customWidth="1"/>
    <col min="4" max="4" width="15.375" style="95" customWidth="1"/>
    <col min="5" max="5" width="24" style="96" customWidth="1"/>
    <col min="6" max="6" width="24" style="95" customWidth="1"/>
  </cols>
  <sheetData>
    <row r="1" spans="1:6" ht="45" customHeight="1" thickBot="1" x14ac:dyDescent="0.25">
      <c r="A1" s="147" t="str">
        <f>Rozdelovnik!C2</f>
        <v>Výstavba nových fotovoltaických zdrojů v lokalitě OŘ Plzeň</v>
      </c>
      <c r="B1" s="148"/>
      <c r="C1" s="148"/>
      <c r="D1" s="149"/>
      <c r="E1" s="87" t="s">
        <v>87</v>
      </c>
      <c r="F1" s="87" t="s">
        <v>0</v>
      </c>
    </row>
    <row r="2" spans="1:6" ht="24" thickTop="1" thickBot="1" x14ac:dyDescent="0.25">
      <c r="A2" s="144" t="s">
        <v>1</v>
      </c>
      <c r="B2" s="145"/>
      <c r="C2" s="145"/>
      <c r="D2" s="146"/>
      <c r="E2" s="109">
        <f>ROUND(SUM(E3:E100),2)</f>
        <v>0</v>
      </c>
      <c r="F2" s="110">
        <f>ROUND(SUM(F3:F100),2)</f>
        <v>0</v>
      </c>
    </row>
    <row r="3" spans="1:6" ht="19.5" thickTop="1" x14ac:dyDescent="0.2">
      <c r="A3" s="155" t="s">
        <v>121</v>
      </c>
      <c r="B3" s="156"/>
      <c r="C3" s="156"/>
      <c r="D3" s="156"/>
      <c r="E3" s="111" t="s">
        <v>2</v>
      </c>
      <c r="F3" s="112">
        <f>SUM(E5:E13)</f>
        <v>0</v>
      </c>
    </row>
    <row r="4" spans="1:6" ht="33" customHeight="1" x14ac:dyDescent="0.2">
      <c r="A4" s="157" t="str">
        <f>Rozdelovnik!C3</f>
        <v>Výstavba nových fotovoltaických zdrojů v lokalitě ul. Ústecká, Děčín</v>
      </c>
      <c r="B4" s="158"/>
      <c r="C4" s="158"/>
      <c r="D4" s="158"/>
      <c r="E4" s="107" t="s">
        <v>3</v>
      </c>
      <c r="F4" s="152"/>
    </row>
    <row r="5" spans="1:6" ht="15" x14ac:dyDescent="0.2">
      <c r="A5" s="150"/>
      <c r="B5" s="90"/>
      <c r="C5" s="88" t="s">
        <v>4</v>
      </c>
      <c r="D5" s="91"/>
      <c r="E5" s="92">
        <v>0</v>
      </c>
      <c r="F5" s="153"/>
    </row>
    <row r="6" spans="1:6" ht="15" x14ac:dyDescent="0.2">
      <c r="A6" s="150"/>
      <c r="B6" s="90"/>
      <c r="C6" s="88" t="s">
        <v>5</v>
      </c>
      <c r="D6" s="91"/>
      <c r="E6" s="92"/>
      <c r="F6" s="153"/>
    </row>
    <row r="7" spans="1:6" ht="15" x14ac:dyDescent="0.2">
      <c r="A7" s="150"/>
      <c r="B7" s="90"/>
      <c r="C7" s="88" t="s">
        <v>88</v>
      </c>
      <c r="D7" s="106">
        <v>0</v>
      </c>
      <c r="E7" s="92">
        <v>0</v>
      </c>
      <c r="F7" s="153"/>
    </row>
    <row r="8" spans="1:6" ht="15" x14ac:dyDescent="0.2">
      <c r="A8" s="150"/>
      <c r="B8" s="122" t="s">
        <v>95</v>
      </c>
      <c r="C8" s="88" t="s">
        <v>22</v>
      </c>
      <c r="D8" s="91"/>
      <c r="E8" s="103">
        <f>'SO98-98_1'!$K$2</f>
        <v>0</v>
      </c>
      <c r="F8" s="153"/>
    </row>
    <row r="9" spans="1:6" ht="15" x14ac:dyDescent="0.2">
      <c r="A9" s="150"/>
      <c r="B9" s="90" t="str">
        <f>'Požadavky na výkon a funkci D+B'!A5</f>
        <v>PS 01-01-01</v>
      </c>
      <c r="C9" s="88" t="str">
        <f>'Požadavky na výkon a funkci D+B'!B5</f>
        <v>Fotovoltaická elektrárna (FVE)</v>
      </c>
      <c r="D9" s="91"/>
      <c r="E9" s="103">
        <f>'Požadavky na výkon a funkci D+B'!E5</f>
        <v>0</v>
      </c>
      <c r="F9" s="153"/>
    </row>
    <row r="10" spans="1:6" ht="15" x14ac:dyDescent="0.2">
      <c r="A10" s="150"/>
      <c r="B10" s="90" t="str">
        <f>'Požadavky na výkon a funkci D+B'!A6</f>
        <v>PS 01-02-01</v>
      </c>
      <c r="C10" s="88" t="str">
        <f>'Požadavky na výkon a funkci D+B'!B6</f>
        <v>Systém kontroly, řízení a regulace</v>
      </c>
      <c r="D10" s="91"/>
      <c r="E10" s="103">
        <f>'Požadavky na výkon a funkci D+B'!E6</f>
        <v>0</v>
      </c>
      <c r="F10" s="153"/>
    </row>
    <row r="11" spans="1:6" ht="15" x14ac:dyDescent="0.2">
      <c r="A11" s="150"/>
      <c r="B11" s="90" t="str">
        <f>'Požadavky na výkon a funkci D+B'!A7</f>
        <v>PS 01-03-01</v>
      </c>
      <c r="C11" s="88" t="str">
        <f>'Požadavky na výkon a funkci D+B'!B7</f>
        <v>Úprava hromosvodu</v>
      </c>
      <c r="D11" s="91"/>
      <c r="E11" s="103">
        <f>'Požadavky na výkon a funkci D+B'!E7</f>
        <v>0</v>
      </c>
      <c r="F11" s="153"/>
    </row>
    <row r="12" spans="1:6" ht="15" x14ac:dyDescent="0.2">
      <c r="A12" s="150"/>
      <c r="B12" s="90" t="str">
        <f>'Požadavky na výkon a funkci D+B'!A8</f>
        <v>SO 01-01-01</v>
      </c>
      <c r="C12" s="88" t="str">
        <f>'Požadavky na výkon a funkci D+B'!B8</f>
        <v>Stavební  úpravy (úprava střechy, trafostanice, atd.)</v>
      </c>
      <c r="D12" s="91"/>
      <c r="E12" s="103">
        <f>'Požadavky na výkon a funkci D+B'!E8</f>
        <v>0</v>
      </c>
      <c r="F12" s="153"/>
    </row>
    <row r="13" spans="1:6" ht="15.75" thickBot="1" x14ac:dyDescent="0.25">
      <c r="A13" s="151"/>
      <c r="B13" s="113">
        <f>'Požadavky na výkon a funkci D+B'!A9</f>
        <v>0</v>
      </c>
      <c r="C13" s="88">
        <f>'Požadavky na výkon a funkci D+B'!B9</f>
        <v>0</v>
      </c>
      <c r="D13" s="115"/>
      <c r="E13" s="108">
        <f>'Požadavky na výkon a funkci D+B'!E9</f>
        <v>0</v>
      </c>
      <c r="F13" s="154"/>
    </row>
    <row r="14" spans="1:6" ht="19.5" thickTop="1" x14ac:dyDescent="0.2">
      <c r="A14" s="120" t="s">
        <v>122</v>
      </c>
      <c r="B14" s="121"/>
      <c r="C14" s="121"/>
      <c r="D14" s="121"/>
      <c r="E14" s="111" t="s">
        <v>2</v>
      </c>
      <c r="F14" s="112">
        <f>SUM(E16:E24)</f>
        <v>0</v>
      </c>
    </row>
    <row r="15" spans="1:6" ht="33" customHeight="1" x14ac:dyDescent="0.2">
      <c r="A15" s="157" t="str">
        <f>Rozdelovnik!C4</f>
        <v>Výstavba nových fotovoltaických zdrojů v lokalitě Děčín, Dělnická (provozní budova)</v>
      </c>
      <c r="B15" s="158"/>
      <c r="C15" s="158"/>
      <c r="D15" s="158"/>
      <c r="E15" s="107" t="s">
        <v>3</v>
      </c>
      <c r="F15" s="152"/>
    </row>
    <row r="16" spans="1:6" ht="15" x14ac:dyDescent="0.2">
      <c r="A16" s="150"/>
      <c r="B16" s="90"/>
      <c r="C16" s="88" t="s">
        <v>4</v>
      </c>
      <c r="D16" s="91"/>
      <c r="E16" s="92">
        <v>0</v>
      </c>
      <c r="F16" s="153"/>
    </row>
    <row r="17" spans="1:6" ht="15" x14ac:dyDescent="0.2">
      <c r="A17" s="150"/>
      <c r="B17" s="90"/>
      <c r="C17" s="88" t="s">
        <v>5</v>
      </c>
      <c r="D17" s="91"/>
      <c r="E17" s="92"/>
      <c r="F17" s="153"/>
    </row>
    <row r="18" spans="1:6" ht="15" x14ac:dyDescent="0.2">
      <c r="A18" s="150"/>
      <c r="B18" s="90"/>
      <c r="C18" s="88" t="s">
        <v>88</v>
      </c>
      <c r="D18" s="106">
        <v>0</v>
      </c>
      <c r="E18" s="92">
        <v>0</v>
      </c>
      <c r="F18" s="153"/>
    </row>
    <row r="19" spans="1:6" ht="15" x14ac:dyDescent="0.2">
      <c r="A19" s="150"/>
      <c r="B19" s="122" t="s">
        <v>100</v>
      </c>
      <c r="C19" s="88" t="s">
        <v>22</v>
      </c>
      <c r="D19" s="91"/>
      <c r="E19" s="103">
        <f>'SO98-98_2'!$K$2</f>
        <v>0</v>
      </c>
      <c r="F19" s="153"/>
    </row>
    <row r="20" spans="1:6" ht="15" x14ac:dyDescent="0.2">
      <c r="A20" s="150"/>
      <c r="B20" s="90" t="str">
        <f>'Požadavky na výkon a funkci D+B'!A11</f>
        <v>PS 01-01-02</v>
      </c>
      <c r="C20" s="88" t="str">
        <f>'Požadavky na výkon a funkci D+B'!B11</f>
        <v>Fotovoltaická elektrárna (FVE)</v>
      </c>
      <c r="D20" s="91"/>
      <c r="E20" s="103">
        <f>'Požadavky na výkon a funkci D+B'!E11</f>
        <v>0</v>
      </c>
      <c r="F20" s="153"/>
    </row>
    <row r="21" spans="1:6" ht="15" x14ac:dyDescent="0.2">
      <c r="A21" s="150"/>
      <c r="B21" s="90" t="str">
        <f>'Požadavky na výkon a funkci D+B'!A12</f>
        <v>PS 01-02-02</v>
      </c>
      <c r="C21" s="88" t="str">
        <f>'Požadavky na výkon a funkci D+B'!B12</f>
        <v>Systém kontroly, řízení a regulace</v>
      </c>
      <c r="D21" s="91"/>
      <c r="E21" s="103">
        <f>'Požadavky na výkon a funkci D+B'!E12</f>
        <v>0</v>
      </c>
      <c r="F21" s="153"/>
    </row>
    <row r="22" spans="1:6" ht="15" x14ac:dyDescent="0.2">
      <c r="A22" s="150"/>
      <c r="B22" s="90" t="str">
        <f>'Požadavky na výkon a funkci D+B'!A13</f>
        <v>PS 01-03-02</v>
      </c>
      <c r="C22" s="88" t="str">
        <f>'Požadavky na výkon a funkci D+B'!B13</f>
        <v>Úprava hromosvodu</v>
      </c>
      <c r="D22" s="91"/>
      <c r="E22" s="103">
        <f>'Požadavky na výkon a funkci D+B'!E13</f>
        <v>0</v>
      </c>
      <c r="F22" s="153"/>
    </row>
    <row r="23" spans="1:6" ht="15" x14ac:dyDescent="0.2">
      <c r="A23" s="150"/>
      <c r="B23" s="90" t="str">
        <f>'Požadavky na výkon a funkci D+B'!A14</f>
        <v>SO 01-01-02</v>
      </c>
      <c r="C23" s="88" t="str">
        <f>'Požadavky na výkon a funkci D+B'!B14</f>
        <v>Stavební  úpravy (úprava střechy, trafostanice, atd.)</v>
      </c>
      <c r="D23" s="91"/>
      <c r="E23" s="103">
        <f>'Požadavky na výkon a funkci D+B'!E14</f>
        <v>0</v>
      </c>
      <c r="F23" s="153"/>
    </row>
    <row r="24" spans="1:6" ht="15.75" thickBot="1" x14ac:dyDescent="0.25">
      <c r="A24" s="151"/>
      <c r="B24" s="113">
        <f>'Požadavky na výkon a funkci D+B'!A15</f>
        <v>0</v>
      </c>
      <c r="C24" s="114">
        <f>'Požadavky na výkon a funkci D+B'!B15</f>
        <v>0</v>
      </c>
      <c r="D24" s="115"/>
      <c r="E24" s="108">
        <f>'Požadavky na výkon a funkci D+B'!E15</f>
        <v>0</v>
      </c>
      <c r="F24" s="154"/>
    </row>
    <row r="25" spans="1:6" ht="19.5" thickTop="1" x14ac:dyDescent="0.2">
      <c r="A25" s="120" t="s">
        <v>123</v>
      </c>
      <c r="B25" s="121"/>
      <c r="C25" s="121"/>
      <c r="D25" s="121"/>
      <c r="E25" s="111" t="s">
        <v>2</v>
      </c>
      <c r="F25" s="112">
        <f>SUM(E27:E35)</f>
        <v>0</v>
      </c>
    </row>
    <row r="26" spans="1:6" ht="33" customHeight="1" x14ac:dyDescent="0.2">
      <c r="A26" s="157" t="str">
        <f>Rozdelovnik!C5</f>
        <v>Výstavba nových fotovoltaických zdrojů v lokalitě Ústí nad Labem, Nový Svět (dílny)</v>
      </c>
      <c r="B26" s="158"/>
      <c r="C26" s="158"/>
      <c r="D26" s="158"/>
      <c r="E26" s="107" t="s">
        <v>3</v>
      </c>
      <c r="F26" s="152"/>
    </row>
    <row r="27" spans="1:6" ht="15" x14ac:dyDescent="0.2">
      <c r="A27" s="150"/>
      <c r="B27" s="90"/>
      <c r="C27" s="88" t="s">
        <v>4</v>
      </c>
      <c r="D27" s="91"/>
      <c r="E27" s="92">
        <v>0</v>
      </c>
      <c r="F27" s="153"/>
    </row>
    <row r="28" spans="1:6" ht="15" x14ac:dyDescent="0.2">
      <c r="A28" s="150"/>
      <c r="B28" s="90"/>
      <c r="C28" s="88" t="s">
        <v>5</v>
      </c>
      <c r="D28" s="91"/>
      <c r="E28" s="92">
        <v>0</v>
      </c>
      <c r="F28" s="153"/>
    </row>
    <row r="29" spans="1:6" ht="15" x14ac:dyDescent="0.2">
      <c r="A29" s="150"/>
      <c r="B29" s="90"/>
      <c r="C29" s="88" t="s">
        <v>88</v>
      </c>
      <c r="D29" s="106">
        <v>0</v>
      </c>
      <c r="E29" s="92"/>
      <c r="F29" s="153"/>
    </row>
    <row r="30" spans="1:6" ht="15" x14ac:dyDescent="0.2">
      <c r="A30" s="150"/>
      <c r="B30" s="122" t="s">
        <v>105</v>
      </c>
      <c r="C30" s="88" t="s">
        <v>22</v>
      </c>
      <c r="D30" s="91"/>
      <c r="E30" s="103">
        <f>'SO98-98_3'!$K$2</f>
        <v>0</v>
      </c>
      <c r="F30" s="153"/>
    </row>
    <row r="31" spans="1:6" ht="15" x14ac:dyDescent="0.2">
      <c r="A31" s="150"/>
      <c r="B31" s="90" t="str">
        <f>'Požadavky na výkon a funkci D+B'!A17</f>
        <v>PS 01-01-03</v>
      </c>
      <c r="C31" s="88" t="str">
        <f>'Požadavky na výkon a funkci D+B'!B17</f>
        <v>Fotovoltaická elektrárna (FVE)</v>
      </c>
      <c r="D31" s="91"/>
      <c r="E31" s="103">
        <f>'Požadavky na výkon a funkci D+B'!E17</f>
        <v>0</v>
      </c>
      <c r="F31" s="153"/>
    </row>
    <row r="32" spans="1:6" ht="15" x14ac:dyDescent="0.2">
      <c r="A32" s="150"/>
      <c r="B32" s="90" t="str">
        <f>'Požadavky na výkon a funkci D+B'!A18</f>
        <v>PS 01-02-03</v>
      </c>
      <c r="C32" s="88" t="str">
        <f>'Požadavky na výkon a funkci D+B'!B18</f>
        <v>Systém kontroly, řízení a regulace</v>
      </c>
      <c r="D32" s="91"/>
      <c r="E32" s="103">
        <f>'Požadavky na výkon a funkci D+B'!E18</f>
        <v>0</v>
      </c>
      <c r="F32" s="153"/>
    </row>
    <row r="33" spans="1:6" ht="15" x14ac:dyDescent="0.2">
      <c r="A33" s="150"/>
      <c r="B33" s="90" t="str">
        <f>'Požadavky na výkon a funkci D+B'!A19</f>
        <v>PS 01-03-03</v>
      </c>
      <c r="C33" s="88" t="str">
        <f>'Požadavky na výkon a funkci D+B'!B19</f>
        <v>Úprava hromosvodu</v>
      </c>
      <c r="D33" s="91"/>
      <c r="E33" s="103">
        <f>'Požadavky na výkon a funkci D+B'!E19</f>
        <v>0</v>
      </c>
      <c r="F33" s="153"/>
    </row>
    <row r="34" spans="1:6" ht="15" x14ac:dyDescent="0.2">
      <c r="A34" s="150"/>
      <c r="B34" s="90" t="str">
        <f>'Požadavky na výkon a funkci D+B'!A20</f>
        <v>SO 01-01-03</v>
      </c>
      <c r="C34" s="88" t="str">
        <f>'Požadavky na výkon a funkci D+B'!B20</f>
        <v>Stavební  úpravy (úprava střechy, trafostanice, atd.)</v>
      </c>
      <c r="D34" s="91"/>
      <c r="E34" s="103">
        <f>'Požadavky na výkon a funkci D+B'!E20</f>
        <v>0</v>
      </c>
      <c r="F34" s="153"/>
    </row>
    <row r="35" spans="1:6" ht="15.75" thickBot="1" x14ac:dyDescent="0.25">
      <c r="A35" s="151"/>
      <c r="B35" s="113">
        <f>'Požadavky na výkon a funkci D+B'!A21</f>
        <v>0</v>
      </c>
      <c r="C35" s="114">
        <f>'Požadavky na výkon a funkci D+B'!B21</f>
        <v>0</v>
      </c>
      <c r="D35" s="115"/>
      <c r="E35" s="108">
        <f>'Požadavky na výkon a funkci D+B'!E21</f>
        <v>0</v>
      </c>
      <c r="F35" s="154"/>
    </row>
    <row r="36" spans="1:6" ht="19.5" thickTop="1" x14ac:dyDescent="0.2">
      <c r="A36" s="120" t="s">
        <v>124</v>
      </c>
      <c r="B36" s="121"/>
      <c r="C36" s="121"/>
      <c r="D36" s="121"/>
      <c r="E36" s="111" t="s">
        <v>2</v>
      </c>
      <c r="F36" s="112">
        <f>SUM(E38:E46)</f>
        <v>0</v>
      </c>
    </row>
    <row r="37" spans="1:6" ht="33" customHeight="1" x14ac:dyDescent="0.2">
      <c r="A37" s="157" t="str">
        <f>Rozdelovnik!C6</f>
        <v>Výstavba nových fotovoltaických zdrojů v lokalitě Ústí nad Labem, Pětidomí</v>
      </c>
      <c r="B37" s="158"/>
      <c r="C37" s="158"/>
      <c r="D37" s="158"/>
      <c r="E37" s="107" t="s">
        <v>3</v>
      </c>
      <c r="F37" s="152"/>
    </row>
    <row r="38" spans="1:6" ht="15" x14ac:dyDescent="0.2">
      <c r="A38" s="150"/>
      <c r="B38" s="90"/>
      <c r="C38" s="88" t="s">
        <v>4</v>
      </c>
      <c r="D38" s="91"/>
      <c r="E38" s="92">
        <v>0</v>
      </c>
      <c r="F38" s="153"/>
    </row>
    <row r="39" spans="1:6" ht="15" x14ac:dyDescent="0.2">
      <c r="A39" s="150"/>
      <c r="B39" s="90"/>
      <c r="C39" s="88" t="s">
        <v>5</v>
      </c>
      <c r="D39" s="91"/>
      <c r="E39" s="92">
        <v>0</v>
      </c>
      <c r="F39" s="153"/>
    </row>
    <row r="40" spans="1:6" ht="15" x14ac:dyDescent="0.2">
      <c r="A40" s="150"/>
      <c r="B40" s="90"/>
      <c r="C40" s="88" t="s">
        <v>88</v>
      </c>
      <c r="D40" s="106">
        <v>0</v>
      </c>
      <c r="E40" s="92">
        <v>0</v>
      </c>
      <c r="F40" s="153"/>
    </row>
    <row r="41" spans="1:6" ht="15" x14ac:dyDescent="0.2">
      <c r="A41" s="150"/>
      <c r="B41" s="90" t="s">
        <v>112</v>
      </c>
      <c r="C41" s="88" t="s">
        <v>22</v>
      </c>
      <c r="D41" s="91"/>
      <c r="E41" s="103">
        <f>'SO98-98_4'!$K$2</f>
        <v>0</v>
      </c>
      <c r="F41" s="153"/>
    </row>
    <row r="42" spans="1:6" ht="15" x14ac:dyDescent="0.2">
      <c r="A42" s="150"/>
      <c r="B42" s="90" t="str">
        <f>'Požadavky na výkon a funkci D+B'!A23</f>
        <v>PS 01-01-04</v>
      </c>
      <c r="C42" s="88" t="str">
        <f>'Požadavky na výkon a funkci D+B'!B23</f>
        <v>Fotovoltaická elektrárna (FVE)</v>
      </c>
      <c r="D42" s="91"/>
      <c r="E42" s="103">
        <f>'Požadavky na výkon a funkci D+B'!E23</f>
        <v>0</v>
      </c>
      <c r="F42" s="153"/>
    </row>
    <row r="43" spans="1:6" ht="15" x14ac:dyDescent="0.2">
      <c r="A43" s="150"/>
      <c r="B43" s="90" t="str">
        <f>'Požadavky na výkon a funkci D+B'!A24</f>
        <v>PS 01-02-04</v>
      </c>
      <c r="C43" s="88" t="str">
        <f>'Požadavky na výkon a funkci D+B'!B24</f>
        <v>Systém kontroly, řízení a regulace</v>
      </c>
      <c r="D43" s="91"/>
      <c r="E43" s="103">
        <f>'Požadavky na výkon a funkci D+B'!E24</f>
        <v>0</v>
      </c>
      <c r="F43" s="153"/>
    </row>
    <row r="44" spans="1:6" ht="15" x14ac:dyDescent="0.2">
      <c r="A44" s="150"/>
      <c r="B44" s="90" t="str">
        <f>'Požadavky na výkon a funkci D+B'!A25</f>
        <v>PS 01-03-04</v>
      </c>
      <c r="C44" s="88" t="str">
        <f>'Požadavky na výkon a funkci D+B'!B25</f>
        <v>Úprava hromosvodu</v>
      </c>
      <c r="D44" s="91"/>
      <c r="E44" s="103">
        <f>'Požadavky na výkon a funkci D+B'!E25</f>
        <v>0</v>
      </c>
      <c r="F44" s="153"/>
    </row>
    <row r="45" spans="1:6" ht="15" x14ac:dyDescent="0.2">
      <c r="A45" s="150"/>
      <c r="B45" s="90" t="str">
        <f>'Požadavky na výkon a funkci D+B'!A26</f>
        <v>SO 01-01-04</v>
      </c>
      <c r="C45" s="88" t="str">
        <f>'Požadavky na výkon a funkci D+B'!B26</f>
        <v>Stavební  úpravy (úprava střechy, trafostanice, atd.)</v>
      </c>
      <c r="D45" s="91"/>
      <c r="E45" s="103">
        <f>'Požadavky na výkon a funkci D+B'!E26</f>
        <v>0</v>
      </c>
      <c r="F45" s="153"/>
    </row>
    <row r="46" spans="1:6" ht="15.75" thickBot="1" x14ac:dyDescent="0.25">
      <c r="A46" s="151"/>
      <c r="B46" s="113">
        <f>'Požadavky na výkon a funkci D+B'!A27</f>
        <v>0</v>
      </c>
      <c r="C46" s="114">
        <f>'Požadavky na výkon a funkci D+B'!B27</f>
        <v>0</v>
      </c>
      <c r="D46" s="115"/>
      <c r="E46" s="108">
        <f>'Požadavky na výkon a funkci D+B'!E27</f>
        <v>0</v>
      </c>
      <c r="F46" s="154"/>
    </row>
    <row r="47" spans="1:6" ht="19.5" hidden="1" thickTop="1" x14ac:dyDescent="0.2">
      <c r="A47" s="120" t="s">
        <v>125</v>
      </c>
      <c r="B47" s="121"/>
      <c r="C47" s="121"/>
      <c r="D47" s="121"/>
      <c r="E47" s="111" t="s">
        <v>2</v>
      </c>
      <c r="F47" s="112">
        <f>SUM(E49:E57)</f>
        <v>0</v>
      </c>
    </row>
    <row r="48" spans="1:6" ht="33" hidden="1" customHeight="1" x14ac:dyDescent="0.2">
      <c r="A48" s="157">
        <f>Rozdelovnik!C7</f>
        <v>0</v>
      </c>
      <c r="B48" s="158"/>
      <c r="C48" s="158"/>
      <c r="D48" s="158"/>
      <c r="E48" s="107" t="s">
        <v>3</v>
      </c>
      <c r="F48" s="152"/>
    </row>
    <row r="49" spans="1:6" ht="15" hidden="1" x14ac:dyDescent="0.2">
      <c r="A49" s="150"/>
      <c r="B49" s="90"/>
      <c r="C49" s="88" t="s">
        <v>4</v>
      </c>
      <c r="D49" s="91"/>
      <c r="E49" s="92">
        <v>0</v>
      </c>
      <c r="F49" s="153"/>
    </row>
    <row r="50" spans="1:6" ht="15" hidden="1" x14ac:dyDescent="0.2">
      <c r="A50" s="150"/>
      <c r="B50" s="90"/>
      <c r="C50" s="88" t="s">
        <v>5</v>
      </c>
      <c r="D50" s="91"/>
      <c r="E50" s="92">
        <v>0</v>
      </c>
      <c r="F50" s="153"/>
    </row>
    <row r="51" spans="1:6" ht="15" hidden="1" x14ac:dyDescent="0.2">
      <c r="A51" s="150"/>
      <c r="B51" s="90"/>
      <c r="C51" s="88" t="s">
        <v>88</v>
      </c>
      <c r="D51" s="106">
        <v>0</v>
      </c>
      <c r="E51" s="92">
        <v>0</v>
      </c>
      <c r="F51" s="153"/>
    </row>
    <row r="52" spans="1:6" ht="15" hidden="1" x14ac:dyDescent="0.2">
      <c r="A52" s="150"/>
      <c r="B52" s="90" t="s">
        <v>110</v>
      </c>
      <c r="C52" s="88" t="s">
        <v>22</v>
      </c>
      <c r="D52" s="91"/>
      <c r="E52" s="103">
        <f>'SO98-98_5'!$K$2</f>
        <v>0</v>
      </c>
      <c r="F52" s="153"/>
    </row>
    <row r="53" spans="1:6" ht="15" hidden="1" x14ac:dyDescent="0.2">
      <c r="A53" s="150"/>
      <c r="B53" s="90" t="str">
        <f>'Požadavky na výkon a funkci D+B'!A29</f>
        <v>PS 01-01-05</v>
      </c>
      <c r="C53" s="88" t="str">
        <f>'Požadavky na výkon a funkci D+B'!B29</f>
        <v>Fotovoltaická elektrárna (FVE)</v>
      </c>
      <c r="D53" s="91"/>
      <c r="E53" s="103">
        <f>'Požadavky na výkon a funkci D+B'!E29</f>
        <v>0</v>
      </c>
      <c r="F53" s="153"/>
    </row>
    <row r="54" spans="1:6" ht="15" hidden="1" x14ac:dyDescent="0.2">
      <c r="A54" s="150"/>
      <c r="B54" s="90" t="str">
        <f>'Požadavky na výkon a funkci D+B'!A30</f>
        <v>PS 01-02-05</v>
      </c>
      <c r="C54" s="88" t="str">
        <f>'Požadavky na výkon a funkci D+B'!B30</f>
        <v>Systém kontroly, řízení a regulace</v>
      </c>
      <c r="D54" s="91"/>
      <c r="E54" s="103">
        <f>'Požadavky na výkon a funkci D+B'!E30</f>
        <v>0</v>
      </c>
      <c r="F54" s="153"/>
    </row>
    <row r="55" spans="1:6" ht="15" hidden="1" x14ac:dyDescent="0.2">
      <c r="A55" s="150"/>
      <c r="B55" s="90" t="str">
        <f>'Požadavky na výkon a funkci D+B'!A31</f>
        <v>PS 01-03-05</v>
      </c>
      <c r="C55" s="88" t="str">
        <f>'Požadavky na výkon a funkci D+B'!B31</f>
        <v>Úprava hromosvodu</v>
      </c>
      <c r="D55" s="91"/>
      <c r="E55" s="103">
        <f>'Požadavky na výkon a funkci D+B'!E31</f>
        <v>0</v>
      </c>
      <c r="F55" s="153"/>
    </row>
    <row r="56" spans="1:6" ht="15" hidden="1" x14ac:dyDescent="0.2">
      <c r="A56" s="150"/>
      <c r="B56" s="90" t="str">
        <f>'Požadavky na výkon a funkci D+B'!A32</f>
        <v>SO 01-01-05</v>
      </c>
      <c r="C56" s="88" t="str">
        <f>'Požadavky na výkon a funkci D+B'!B32</f>
        <v>Stavební  úpravy (úprava střechy, trafostanice, atd.)</v>
      </c>
      <c r="D56" s="91"/>
      <c r="E56" s="103">
        <f>'Požadavky na výkon a funkci D+B'!E32</f>
        <v>0</v>
      </c>
      <c r="F56" s="153"/>
    </row>
    <row r="57" spans="1:6" ht="15.75" hidden="1" thickBot="1" x14ac:dyDescent="0.25">
      <c r="A57" s="151"/>
      <c r="B57" s="113">
        <f>'Požadavky na výkon a funkci D+B'!A33</f>
        <v>0</v>
      </c>
      <c r="C57" s="114">
        <f>'Požadavky na výkon a funkci D+B'!B33</f>
        <v>0</v>
      </c>
      <c r="D57" s="115"/>
      <c r="E57" s="108">
        <f>'Požadavky na výkon a funkci D+B'!E33</f>
        <v>0</v>
      </c>
      <c r="F57" s="154"/>
    </row>
    <row r="58" spans="1:6" ht="19.5" hidden="1" thickTop="1" x14ac:dyDescent="0.2">
      <c r="A58" s="120" t="s">
        <v>126</v>
      </c>
      <c r="B58" s="121"/>
      <c r="C58" s="121"/>
      <c r="D58" s="121"/>
      <c r="E58" s="111" t="s">
        <v>2</v>
      </c>
      <c r="F58" s="112">
        <f>SUM(E60:E68)</f>
        <v>0</v>
      </c>
    </row>
    <row r="59" spans="1:6" ht="33" hidden="1" customHeight="1" x14ac:dyDescent="0.2">
      <c r="A59" s="157">
        <f>Rozdelovnik!C8</f>
        <v>0</v>
      </c>
      <c r="B59" s="158"/>
      <c r="C59" s="158"/>
      <c r="D59" s="158"/>
      <c r="E59" s="107" t="s">
        <v>3</v>
      </c>
      <c r="F59" s="152"/>
    </row>
    <row r="60" spans="1:6" ht="15" hidden="1" x14ac:dyDescent="0.2">
      <c r="A60" s="150"/>
      <c r="B60" s="90"/>
      <c r="C60" s="88" t="s">
        <v>4</v>
      </c>
      <c r="D60" s="91"/>
      <c r="E60" s="92">
        <v>0</v>
      </c>
      <c r="F60" s="153"/>
    </row>
    <row r="61" spans="1:6" ht="15" hidden="1" x14ac:dyDescent="0.2">
      <c r="A61" s="150"/>
      <c r="B61" s="90"/>
      <c r="C61" s="88" t="s">
        <v>5</v>
      </c>
      <c r="D61" s="91"/>
      <c r="E61" s="92">
        <v>0</v>
      </c>
      <c r="F61" s="153"/>
    </row>
    <row r="62" spans="1:6" ht="15" hidden="1" x14ac:dyDescent="0.2">
      <c r="A62" s="150"/>
      <c r="B62" s="90"/>
      <c r="C62" s="88" t="s">
        <v>88</v>
      </c>
      <c r="D62" s="106">
        <v>0</v>
      </c>
      <c r="E62" s="92">
        <v>0</v>
      </c>
      <c r="F62" s="153"/>
    </row>
    <row r="63" spans="1:6" ht="15" hidden="1" x14ac:dyDescent="0.2">
      <c r="A63" s="150"/>
      <c r="B63" s="90" t="s">
        <v>120</v>
      </c>
      <c r="C63" s="88" t="s">
        <v>22</v>
      </c>
      <c r="D63" s="91"/>
      <c r="E63" s="103">
        <f>'SO98-98_6'!$K$2</f>
        <v>0</v>
      </c>
      <c r="F63" s="153"/>
    </row>
    <row r="64" spans="1:6" ht="15" hidden="1" x14ac:dyDescent="0.2">
      <c r="A64" s="150"/>
      <c r="B64" s="90" t="str">
        <f>'Požadavky na výkon a funkci D+B'!A35</f>
        <v>PS 01-01-06</v>
      </c>
      <c r="C64" s="88" t="str">
        <f>'Požadavky na výkon a funkci D+B'!B35</f>
        <v>Fotovoltaická elektrárna (FVE)</v>
      </c>
      <c r="D64" s="91"/>
      <c r="E64" s="103">
        <f>'Požadavky na výkon a funkci D+B'!E35</f>
        <v>0</v>
      </c>
      <c r="F64" s="153"/>
    </row>
    <row r="65" spans="1:6" ht="15" hidden="1" x14ac:dyDescent="0.2">
      <c r="A65" s="150"/>
      <c r="B65" s="90" t="str">
        <f>'Požadavky na výkon a funkci D+B'!A36</f>
        <v>PS 01-02-06</v>
      </c>
      <c r="C65" s="88" t="str">
        <f>'Požadavky na výkon a funkci D+B'!B36</f>
        <v>Systém kontroly, řízení a regulace</v>
      </c>
      <c r="D65" s="91"/>
      <c r="E65" s="103">
        <f>'Požadavky na výkon a funkci D+B'!E36</f>
        <v>0</v>
      </c>
      <c r="F65" s="153"/>
    </row>
    <row r="66" spans="1:6" ht="15" hidden="1" x14ac:dyDescent="0.2">
      <c r="A66" s="150"/>
      <c r="B66" s="90" t="str">
        <f>'Požadavky na výkon a funkci D+B'!A37</f>
        <v>PS 01-03-06</v>
      </c>
      <c r="C66" s="88" t="str">
        <f>'Požadavky na výkon a funkci D+B'!B37</f>
        <v>Úprava hromosvodu</v>
      </c>
      <c r="D66" s="91"/>
      <c r="E66" s="103">
        <f>'Požadavky na výkon a funkci D+B'!E37</f>
        <v>0</v>
      </c>
      <c r="F66" s="153"/>
    </row>
    <row r="67" spans="1:6" ht="15" hidden="1" x14ac:dyDescent="0.2">
      <c r="A67" s="150"/>
      <c r="B67" s="90" t="str">
        <f>'Požadavky na výkon a funkci D+B'!A38</f>
        <v>SO 01-01-06</v>
      </c>
      <c r="C67" s="88" t="str">
        <f>'Požadavky na výkon a funkci D+B'!B38</f>
        <v>Stavební  úpravy (úprava střechy, trafostanice, atd.)</v>
      </c>
      <c r="D67" s="91"/>
      <c r="E67" s="103">
        <f>'Požadavky na výkon a funkci D+B'!E38</f>
        <v>0</v>
      </c>
      <c r="F67" s="153"/>
    </row>
    <row r="68" spans="1:6" ht="15.75" hidden="1" thickBot="1" x14ac:dyDescent="0.25">
      <c r="A68" s="160"/>
      <c r="B68" s="93">
        <f>'Požadavky na výkon a funkci D+B'!A39</f>
        <v>0</v>
      </c>
      <c r="C68" s="89">
        <f>'Požadavky na výkon a funkci D+B'!B39</f>
        <v>0</v>
      </c>
      <c r="D68" s="94"/>
      <c r="E68" s="105">
        <f>'Požadavky na výkon a funkci D+B'!E39</f>
        <v>0</v>
      </c>
      <c r="F68" s="159"/>
    </row>
    <row r="69" spans="1:6" ht="13.5" thickTop="1" x14ac:dyDescent="0.2"/>
  </sheetData>
  <mergeCells count="21">
    <mergeCell ref="F26:F35"/>
    <mergeCell ref="F37:F46"/>
    <mergeCell ref="F48:F57"/>
    <mergeCell ref="F59:F68"/>
    <mergeCell ref="A27:A35"/>
    <mergeCell ref="A38:A46"/>
    <mergeCell ref="A49:A57"/>
    <mergeCell ref="A60:A68"/>
    <mergeCell ref="A26:D26"/>
    <mergeCell ref="A37:D37"/>
    <mergeCell ref="A48:D48"/>
    <mergeCell ref="A59:D59"/>
    <mergeCell ref="A2:D2"/>
    <mergeCell ref="A1:D1"/>
    <mergeCell ref="A5:A13"/>
    <mergeCell ref="F4:F13"/>
    <mergeCell ref="F15:F24"/>
    <mergeCell ref="A3:D3"/>
    <mergeCell ref="A4:D4"/>
    <mergeCell ref="A15:D15"/>
    <mergeCell ref="A16:A24"/>
  </mergeCells>
  <pageMargins left="0.70866141732283472" right="0.70866141732283472" top="0.78740157480314965" bottom="0.78740157480314965" header="0.31496062992125984" footer="0.31496062992125984"/>
  <pageSetup paperSize="9" scale="70" fitToHeight="2" orientation="portrait" r:id="rId1"/>
  <rowBreaks count="1" manualBreakCount="1">
    <brk id="35" max="16383"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tint="0.79998168889431442"/>
  </sheetPr>
  <dimension ref="A1:E40"/>
  <sheetViews>
    <sheetView view="pageBreakPreview" topLeftCell="A16" zoomScale="70" zoomScaleNormal="100" zoomScaleSheetLayoutView="70" workbookViewId="0">
      <selection activeCell="A22" sqref="A22:E22"/>
    </sheetView>
  </sheetViews>
  <sheetFormatPr defaultRowHeight="12.75" x14ac:dyDescent="0.2"/>
  <cols>
    <col min="1" max="1" width="10.375" style="101" customWidth="1"/>
    <col min="2" max="2" width="13.625" style="102" customWidth="1"/>
    <col min="3" max="3" width="59.5" style="102" customWidth="1"/>
    <col min="4" max="4" width="15.25" style="102" customWidth="1"/>
    <col min="5" max="5" width="24" style="118" customWidth="1"/>
  </cols>
  <sheetData>
    <row r="1" spans="1:5" ht="39.75" customHeight="1" thickBot="1" x14ac:dyDescent="0.25">
      <c r="A1" s="164" t="s">
        <v>6</v>
      </c>
      <c r="B1" s="165"/>
      <c r="C1" s="165"/>
      <c r="D1" s="119" t="s">
        <v>16</v>
      </c>
      <c r="E1" s="116">
        <f>SUM(E4:E39)</f>
        <v>0</v>
      </c>
    </row>
    <row r="2" spans="1:5" ht="21" x14ac:dyDescent="0.2">
      <c r="A2" s="97"/>
      <c r="B2" s="98"/>
      <c r="C2" s="166"/>
      <c r="D2" s="167"/>
      <c r="E2" s="117"/>
    </row>
    <row r="3" spans="1:5" s="126" customFormat="1" ht="38.25" thickBot="1" x14ac:dyDescent="0.25">
      <c r="A3" s="125" t="s">
        <v>7</v>
      </c>
      <c r="B3" s="123" t="s">
        <v>8</v>
      </c>
      <c r="C3" s="99" t="s">
        <v>9</v>
      </c>
      <c r="D3" s="100" t="s">
        <v>10</v>
      </c>
      <c r="E3" s="124" t="s">
        <v>11</v>
      </c>
    </row>
    <row r="4" spans="1:5" ht="33" customHeight="1" thickTop="1" thickBot="1" x14ac:dyDescent="0.25">
      <c r="A4" s="161" t="str">
        <f>Rozdelovnik!C3</f>
        <v>Výstavba nových fotovoltaických zdrojů v lokalitě ul. Ústecká, Děčín</v>
      </c>
      <c r="B4" s="162"/>
      <c r="C4" s="162"/>
      <c r="D4" s="162"/>
      <c r="E4" s="163"/>
    </row>
    <row r="5" spans="1:5" ht="207" customHeight="1" thickTop="1" x14ac:dyDescent="0.2">
      <c r="A5" s="127" t="s">
        <v>91</v>
      </c>
      <c r="B5" s="128" t="s">
        <v>12</v>
      </c>
      <c r="C5" s="129" t="s">
        <v>137</v>
      </c>
      <c r="D5" s="130"/>
      <c r="E5" s="131"/>
    </row>
    <row r="6" spans="1:5" ht="261.75" customHeight="1" x14ac:dyDescent="0.2">
      <c r="A6" s="132" t="s">
        <v>92</v>
      </c>
      <c r="B6" s="133" t="s">
        <v>13</v>
      </c>
      <c r="C6" s="134" t="s">
        <v>135</v>
      </c>
      <c r="D6" s="135"/>
      <c r="E6" s="136"/>
    </row>
    <row r="7" spans="1:5" ht="51" x14ac:dyDescent="0.2">
      <c r="A7" s="132" t="s">
        <v>93</v>
      </c>
      <c r="B7" s="133" t="s">
        <v>14</v>
      </c>
      <c r="C7" s="134" t="s">
        <v>84</v>
      </c>
      <c r="D7" s="135"/>
      <c r="E7" s="136"/>
    </row>
    <row r="8" spans="1:5" ht="81" customHeight="1" x14ac:dyDescent="0.2">
      <c r="A8" s="132" t="s">
        <v>94</v>
      </c>
      <c r="B8" s="133" t="s">
        <v>15</v>
      </c>
      <c r="C8" s="134" t="s">
        <v>136</v>
      </c>
      <c r="D8" s="135"/>
      <c r="E8" s="136"/>
    </row>
    <row r="9" spans="1:5" ht="19.5" thickBot="1" x14ac:dyDescent="0.25">
      <c r="A9" s="137"/>
      <c r="B9" s="138"/>
      <c r="C9" s="139"/>
      <c r="D9" s="140"/>
      <c r="E9" s="141"/>
    </row>
    <row r="10" spans="1:5" ht="33" customHeight="1" thickTop="1" thickBot="1" x14ac:dyDescent="0.25">
      <c r="A10" s="161" t="str">
        <f>Rozdelovnik!C4</f>
        <v>Výstavba nových fotovoltaických zdrojů v lokalitě Děčín, Dělnická (provozní budova)</v>
      </c>
      <c r="B10" s="162"/>
      <c r="C10" s="162"/>
      <c r="D10" s="162"/>
      <c r="E10" s="163"/>
    </row>
    <row r="11" spans="1:5" ht="197.25" customHeight="1" thickTop="1" x14ac:dyDescent="0.2">
      <c r="A11" s="127" t="s">
        <v>96</v>
      </c>
      <c r="B11" s="128" t="s">
        <v>12</v>
      </c>
      <c r="C11" s="129" t="s">
        <v>138</v>
      </c>
      <c r="D11" s="130"/>
      <c r="E11" s="131"/>
    </row>
    <row r="12" spans="1:5" ht="261.75" customHeight="1" x14ac:dyDescent="0.2">
      <c r="A12" s="132" t="s">
        <v>97</v>
      </c>
      <c r="B12" s="133" t="s">
        <v>13</v>
      </c>
      <c r="C12" s="134" t="s">
        <v>135</v>
      </c>
      <c r="D12" s="135"/>
      <c r="E12" s="136"/>
    </row>
    <row r="13" spans="1:5" ht="51" x14ac:dyDescent="0.2">
      <c r="A13" s="132" t="s">
        <v>98</v>
      </c>
      <c r="B13" s="133" t="s">
        <v>14</v>
      </c>
      <c r="C13" s="134" t="s">
        <v>84</v>
      </c>
      <c r="D13" s="135"/>
      <c r="E13" s="136"/>
    </row>
    <row r="14" spans="1:5" ht="79.5" customHeight="1" x14ac:dyDescent="0.2">
      <c r="A14" s="132" t="s">
        <v>99</v>
      </c>
      <c r="B14" s="133" t="s">
        <v>15</v>
      </c>
      <c r="C14" s="134" t="s">
        <v>136</v>
      </c>
      <c r="D14" s="135"/>
      <c r="E14" s="136"/>
    </row>
    <row r="15" spans="1:5" ht="19.5" thickBot="1" x14ac:dyDescent="0.25">
      <c r="A15" s="137"/>
      <c r="B15" s="138"/>
      <c r="C15" s="139"/>
      <c r="D15" s="140"/>
      <c r="E15" s="141"/>
    </row>
    <row r="16" spans="1:5" ht="33" customHeight="1" thickTop="1" thickBot="1" x14ac:dyDescent="0.25">
      <c r="A16" s="161" t="str">
        <f>Rozdelovnik!C5</f>
        <v>Výstavba nových fotovoltaických zdrojů v lokalitě Ústí nad Labem, Nový Svět (dílny)</v>
      </c>
      <c r="B16" s="162"/>
      <c r="C16" s="162"/>
      <c r="D16" s="162"/>
      <c r="E16" s="163"/>
    </row>
    <row r="17" spans="1:5" ht="201" customHeight="1" thickTop="1" x14ac:dyDescent="0.2">
      <c r="A17" s="127" t="s">
        <v>101</v>
      </c>
      <c r="B17" s="128" t="s">
        <v>12</v>
      </c>
      <c r="C17" s="129" t="s">
        <v>139</v>
      </c>
      <c r="D17" s="130"/>
      <c r="E17" s="131"/>
    </row>
    <row r="18" spans="1:5" ht="259.5" customHeight="1" x14ac:dyDescent="0.2">
      <c r="A18" s="132" t="s">
        <v>102</v>
      </c>
      <c r="B18" s="133" t="s">
        <v>13</v>
      </c>
      <c r="C18" s="134" t="s">
        <v>135</v>
      </c>
      <c r="D18" s="135"/>
      <c r="E18" s="136"/>
    </row>
    <row r="19" spans="1:5" ht="51" x14ac:dyDescent="0.2">
      <c r="A19" s="132" t="s">
        <v>103</v>
      </c>
      <c r="B19" s="133" t="s">
        <v>14</v>
      </c>
      <c r="C19" s="134" t="s">
        <v>84</v>
      </c>
      <c r="D19" s="135"/>
      <c r="E19" s="136"/>
    </row>
    <row r="20" spans="1:5" ht="94.5" x14ac:dyDescent="0.2">
      <c r="A20" s="132" t="s">
        <v>104</v>
      </c>
      <c r="B20" s="133" t="s">
        <v>15</v>
      </c>
      <c r="C20" s="134" t="s">
        <v>136</v>
      </c>
      <c r="D20" s="135"/>
      <c r="E20" s="136"/>
    </row>
    <row r="21" spans="1:5" ht="19.5" thickBot="1" x14ac:dyDescent="0.25">
      <c r="A21" s="137"/>
      <c r="B21" s="138"/>
      <c r="C21" s="139"/>
      <c r="D21" s="140"/>
      <c r="E21" s="141"/>
    </row>
    <row r="22" spans="1:5" ht="33" customHeight="1" thickTop="1" thickBot="1" x14ac:dyDescent="0.25">
      <c r="A22" s="161" t="str">
        <f>Rozdelovnik!C6</f>
        <v>Výstavba nových fotovoltaických zdrojů v lokalitě Ústí nad Labem, Pětidomí</v>
      </c>
      <c r="B22" s="162"/>
      <c r="C22" s="162"/>
      <c r="D22" s="162"/>
      <c r="E22" s="163"/>
    </row>
    <row r="23" spans="1:5" ht="204.75" customHeight="1" thickTop="1" x14ac:dyDescent="0.2">
      <c r="A23" s="127" t="s">
        <v>106</v>
      </c>
      <c r="B23" s="128" t="s">
        <v>12</v>
      </c>
      <c r="C23" s="142" t="s">
        <v>140</v>
      </c>
      <c r="D23" s="130"/>
      <c r="E23" s="131"/>
    </row>
    <row r="24" spans="1:5" ht="261" customHeight="1" x14ac:dyDescent="0.2">
      <c r="A24" s="132" t="s">
        <v>107</v>
      </c>
      <c r="B24" s="133" t="s">
        <v>13</v>
      </c>
      <c r="C24" s="134" t="s">
        <v>135</v>
      </c>
      <c r="D24" s="135"/>
      <c r="E24" s="136"/>
    </row>
    <row r="25" spans="1:5" ht="51" x14ac:dyDescent="0.2">
      <c r="A25" s="132" t="s">
        <v>108</v>
      </c>
      <c r="B25" s="133" t="s">
        <v>14</v>
      </c>
      <c r="C25" s="134" t="s">
        <v>84</v>
      </c>
      <c r="D25" s="135"/>
      <c r="E25" s="136"/>
    </row>
    <row r="26" spans="1:5" ht="94.5" x14ac:dyDescent="0.2">
      <c r="A26" s="132" t="s">
        <v>111</v>
      </c>
      <c r="B26" s="133" t="s">
        <v>15</v>
      </c>
      <c r="C26" s="134" t="s">
        <v>136</v>
      </c>
      <c r="D26" s="135"/>
      <c r="E26" s="136"/>
    </row>
    <row r="27" spans="1:5" ht="19.5" thickBot="1" x14ac:dyDescent="0.25">
      <c r="A27" s="137"/>
      <c r="B27" s="138"/>
      <c r="C27" s="139"/>
      <c r="D27" s="140"/>
      <c r="E27" s="141"/>
    </row>
    <row r="28" spans="1:5" ht="33" hidden="1" customHeight="1" thickTop="1" thickBot="1" x14ac:dyDescent="0.25">
      <c r="A28" s="161">
        <f>Rozdelovnik!C7</f>
        <v>0</v>
      </c>
      <c r="B28" s="162"/>
      <c r="C28" s="162"/>
      <c r="D28" s="162"/>
      <c r="E28" s="163"/>
    </row>
    <row r="29" spans="1:5" ht="192" hidden="1" thickTop="1" x14ac:dyDescent="0.2">
      <c r="A29" s="127" t="s">
        <v>113</v>
      </c>
      <c r="B29" s="128" t="s">
        <v>12</v>
      </c>
      <c r="C29" s="129" t="s">
        <v>82</v>
      </c>
      <c r="D29" s="130"/>
      <c r="E29" s="131"/>
    </row>
    <row r="30" spans="1:5" ht="255" hidden="1" x14ac:dyDescent="0.2">
      <c r="A30" s="132" t="s">
        <v>114</v>
      </c>
      <c r="B30" s="133" t="s">
        <v>13</v>
      </c>
      <c r="C30" s="134" t="s">
        <v>83</v>
      </c>
      <c r="D30" s="135"/>
      <c r="E30" s="136"/>
    </row>
    <row r="31" spans="1:5" ht="51" hidden="1" x14ac:dyDescent="0.2">
      <c r="A31" s="132" t="s">
        <v>115</v>
      </c>
      <c r="B31" s="133" t="s">
        <v>14</v>
      </c>
      <c r="C31" s="134" t="s">
        <v>84</v>
      </c>
      <c r="D31" s="135"/>
      <c r="E31" s="136"/>
    </row>
    <row r="32" spans="1:5" ht="94.5" hidden="1" x14ac:dyDescent="0.2">
      <c r="A32" s="132" t="s">
        <v>109</v>
      </c>
      <c r="B32" s="133" t="s">
        <v>15</v>
      </c>
      <c r="C32" s="134" t="s">
        <v>85</v>
      </c>
      <c r="D32" s="135"/>
      <c r="E32" s="136"/>
    </row>
    <row r="33" spans="1:5" ht="19.5" hidden="1" thickBot="1" x14ac:dyDescent="0.25">
      <c r="A33" s="137"/>
      <c r="B33" s="138"/>
      <c r="C33" s="139"/>
      <c r="D33" s="140"/>
      <c r="E33" s="141"/>
    </row>
    <row r="34" spans="1:5" ht="33" hidden="1" customHeight="1" thickTop="1" thickBot="1" x14ac:dyDescent="0.25">
      <c r="A34" s="161">
        <f>Rozdelovnik!C8</f>
        <v>0</v>
      </c>
      <c r="B34" s="162"/>
      <c r="C34" s="162"/>
      <c r="D34" s="162"/>
      <c r="E34" s="163"/>
    </row>
    <row r="35" spans="1:5" ht="192" hidden="1" thickTop="1" x14ac:dyDescent="0.2">
      <c r="A35" s="127" t="s">
        <v>116</v>
      </c>
      <c r="B35" s="128" t="s">
        <v>12</v>
      </c>
      <c r="C35" s="129" t="s">
        <v>82</v>
      </c>
      <c r="D35" s="130"/>
      <c r="E35" s="131"/>
    </row>
    <row r="36" spans="1:5" ht="255" hidden="1" x14ac:dyDescent="0.2">
      <c r="A36" s="132" t="s">
        <v>117</v>
      </c>
      <c r="B36" s="133" t="s">
        <v>13</v>
      </c>
      <c r="C36" s="134" t="s">
        <v>83</v>
      </c>
      <c r="D36" s="135"/>
      <c r="E36" s="136"/>
    </row>
    <row r="37" spans="1:5" ht="51" hidden="1" x14ac:dyDescent="0.2">
      <c r="A37" s="132" t="s">
        <v>118</v>
      </c>
      <c r="B37" s="133" t="s">
        <v>14</v>
      </c>
      <c r="C37" s="134" t="s">
        <v>84</v>
      </c>
      <c r="D37" s="135"/>
      <c r="E37" s="136"/>
    </row>
    <row r="38" spans="1:5" ht="94.5" hidden="1" x14ac:dyDescent="0.2">
      <c r="A38" s="132" t="s">
        <v>119</v>
      </c>
      <c r="B38" s="133" t="s">
        <v>15</v>
      </c>
      <c r="C38" s="134" t="s">
        <v>85</v>
      </c>
      <c r="D38" s="135"/>
      <c r="E38" s="136"/>
    </row>
    <row r="39" spans="1:5" ht="19.5" hidden="1" thickBot="1" x14ac:dyDescent="0.25">
      <c r="A39" s="137"/>
      <c r="B39" s="138"/>
      <c r="C39" s="139"/>
      <c r="D39" s="140"/>
      <c r="E39" s="141"/>
    </row>
    <row r="40" spans="1:5" ht="13.5" thickTop="1" x14ac:dyDescent="0.2"/>
  </sheetData>
  <mergeCells count="8">
    <mergeCell ref="A28:E28"/>
    <mergeCell ref="A34:E34"/>
    <mergeCell ref="A1:C1"/>
    <mergeCell ref="C2:D2"/>
    <mergeCell ref="A4:E4"/>
    <mergeCell ref="A10:E10"/>
    <mergeCell ref="A16:E16"/>
    <mergeCell ref="A22:E22"/>
  </mergeCells>
  <pageMargins left="0.70866141732283472" right="0.70866141732283472" top="0.78740157480314965" bottom="0.78740157480314965" header="0.31496062992125984" footer="0.31496062992125984"/>
  <pageSetup paperSize="9" scale="51" fitToHeight="3" orientation="portrait" r:id="rId1"/>
  <rowBreaks count="2" manualBreakCount="2">
    <brk id="15" max="16383" man="1"/>
    <brk id="27" max="16383" man="1"/>
  </row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7" tint="0.79998168889431442"/>
    <pageSetUpPr fitToPage="1"/>
  </sheetPr>
  <dimension ref="A1:O32"/>
  <sheetViews>
    <sheetView view="pageBreakPreview" topLeftCell="B1" zoomScaleNormal="100" zoomScaleSheetLayoutView="100" workbookViewId="0">
      <selection activeCell="F30" sqref="F30"/>
    </sheetView>
  </sheetViews>
  <sheetFormatPr defaultColWidth="8" defaultRowHeight="11.25" x14ac:dyDescent="0.2"/>
  <cols>
    <col min="1" max="1" width="2.75" style="81" hidden="1" customWidth="1"/>
    <col min="2" max="2" width="7.5" style="81" customWidth="1"/>
    <col min="3" max="3" width="9.25" style="81" customWidth="1"/>
    <col min="4" max="4" width="8.75" style="81" customWidth="1"/>
    <col min="5" max="5" width="10" style="81" customWidth="1"/>
    <col min="6" max="6" width="64.875" style="81" customWidth="1"/>
    <col min="7" max="7" width="7.875" style="82" customWidth="1"/>
    <col min="8" max="8" width="11.375" style="82" customWidth="1"/>
    <col min="9" max="9" width="9.5" style="82" customWidth="1"/>
    <col min="10" max="10" width="8.875" style="82" customWidth="1"/>
    <col min="11" max="11" width="11.25" style="82" customWidth="1"/>
    <col min="12" max="12" width="16.625" style="82" customWidth="1"/>
    <col min="13" max="14" width="24.75" style="81" customWidth="1"/>
    <col min="15" max="15" width="8" style="81" customWidth="1"/>
    <col min="16" max="16384" width="8" style="81"/>
  </cols>
  <sheetData>
    <row r="1" spans="1:15" s="1" customFormat="1" ht="30.75" customHeight="1" thickTop="1" thickBot="1" x14ac:dyDescent="0.25">
      <c r="B1" s="168" t="s">
        <v>17</v>
      </c>
      <c r="C1" s="169"/>
      <c r="D1" s="169"/>
      <c r="E1" s="2"/>
      <c r="F1" s="2" t="s">
        <v>18</v>
      </c>
      <c r="G1" s="2"/>
      <c r="H1" s="3"/>
      <c r="I1" s="4"/>
      <c r="J1" s="5"/>
      <c r="K1" s="5"/>
      <c r="L1" s="6" t="str">
        <f>D3</f>
        <v>SO 98-98-01</v>
      </c>
      <c r="M1" s="7"/>
    </row>
    <row r="2" spans="1:15" s="1" customFormat="1" ht="57" customHeight="1" thickTop="1" thickBot="1" x14ac:dyDescent="0.25">
      <c r="B2" s="170" t="s">
        <v>19</v>
      </c>
      <c r="C2" s="171"/>
      <c r="D2" s="8"/>
      <c r="E2" s="9"/>
      <c r="F2" s="104" t="str">
        <f>Rozdelovnik!C3</f>
        <v>Výstavba nových fotovoltaických zdrojů v lokalitě ul. Ústecká, Děčín</v>
      </c>
      <c r="G2" s="10"/>
      <c r="H2" s="11"/>
      <c r="I2" s="172" t="s">
        <v>20</v>
      </c>
      <c r="J2" s="173"/>
      <c r="K2" s="174">
        <f>SUMIFS(L:L,B:B,"SOUČET")</f>
        <v>0</v>
      </c>
      <c r="L2" s="175"/>
    </row>
    <row r="3" spans="1:15" s="1" customFormat="1" ht="42.75" customHeight="1" thickTop="1" thickBot="1" x14ac:dyDescent="0.25">
      <c r="B3" s="12" t="s">
        <v>21</v>
      </c>
      <c r="C3" s="13"/>
      <c r="D3" s="176" t="s">
        <v>95</v>
      </c>
      <c r="E3" s="176"/>
      <c r="F3" s="14" t="s">
        <v>22</v>
      </c>
      <c r="G3" s="15"/>
      <c r="H3" s="16"/>
      <c r="I3" s="17"/>
      <c r="J3" s="18"/>
      <c r="K3" s="177"/>
      <c r="L3" s="178"/>
    </row>
    <row r="4" spans="1:15" s="1" customFormat="1" ht="18" customHeight="1" thickTop="1" x14ac:dyDescent="0.2">
      <c r="B4" s="179" t="s">
        <v>23</v>
      </c>
      <c r="C4" s="180"/>
      <c r="D4" s="181"/>
      <c r="E4" s="19" t="s">
        <v>24</v>
      </c>
      <c r="F4" s="20" t="s">
        <v>22</v>
      </c>
      <c r="G4" s="21"/>
      <c r="H4" s="22"/>
      <c r="I4" s="182" t="s">
        <v>25</v>
      </c>
      <c r="J4" s="183"/>
      <c r="K4" s="23"/>
      <c r="L4" s="24"/>
    </row>
    <row r="5" spans="1:15" s="1" customFormat="1" ht="18" customHeight="1" x14ac:dyDescent="0.2">
      <c r="B5" s="25" t="s">
        <v>26</v>
      </c>
      <c r="C5" s="26"/>
      <c r="D5" s="26"/>
      <c r="E5" s="19" t="s">
        <v>27</v>
      </c>
      <c r="F5" s="184" t="str">
        <f>IF((E5="Stádium 2"),"  Dokumentace pro územní řízení - DUR",(IF((E5="Stádium 3"),"  Projektová dokumentace (DOS/DSP)","")))</f>
        <v xml:space="preserve">  Dokumentace pro územní řízení - DUR</v>
      </c>
      <c r="G5" s="184"/>
      <c r="H5" s="185"/>
      <c r="I5" s="186" t="s">
        <v>28</v>
      </c>
      <c r="J5" s="181"/>
      <c r="K5" s="27"/>
      <c r="L5" s="28"/>
    </row>
    <row r="6" spans="1:15" s="1" customFormat="1" ht="18" customHeight="1" x14ac:dyDescent="0.2">
      <c r="B6" s="25" t="s">
        <v>29</v>
      </c>
      <c r="C6" s="26"/>
      <c r="D6" s="26"/>
      <c r="E6" s="29" t="s">
        <v>30</v>
      </c>
      <c r="F6" s="187"/>
      <c r="G6" s="187"/>
      <c r="H6" s="188"/>
      <c r="I6" s="186" t="s">
        <v>31</v>
      </c>
      <c r="J6" s="181"/>
      <c r="K6" s="30"/>
      <c r="L6" s="28"/>
      <c r="O6" s="31"/>
    </row>
    <row r="7" spans="1:15" s="1" customFormat="1" ht="18" customHeight="1" x14ac:dyDescent="0.2">
      <c r="B7" s="189" t="s">
        <v>32</v>
      </c>
      <c r="C7" s="190"/>
      <c r="D7" s="190"/>
      <c r="E7" s="32">
        <v>45170</v>
      </c>
      <c r="F7" s="191" t="s">
        <v>33</v>
      </c>
      <c r="G7" s="192"/>
      <c r="H7" s="193"/>
      <c r="I7" s="194" t="s">
        <v>34</v>
      </c>
      <c r="J7" s="180"/>
      <c r="K7" s="30">
        <v>2022</v>
      </c>
      <c r="L7" s="33"/>
      <c r="O7" s="34"/>
    </row>
    <row r="8" spans="1:15" s="1" customFormat="1" ht="19.5" customHeight="1" thickBot="1" x14ac:dyDescent="0.25">
      <c r="B8" s="195" t="s">
        <v>35</v>
      </c>
      <c r="C8" s="196"/>
      <c r="D8" s="196"/>
      <c r="E8" s="35">
        <v>45444</v>
      </c>
      <c r="F8" s="36" t="s">
        <v>36</v>
      </c>
      <c r="G8" s="197" t="s">
        <v>37</v>
      </c>
      <c r="H8" s="198"/>
      <c r="I8" s="199" t="s">
        <v>38</v>
      </c>
      <c r="J8" s="190"/>
      <c r="K8" s="37"/>
      <c r="L8" s="38"/>
    </row>
    <row r="9" spans="1:15" s="1" customFormat="1" ht="9.75" customHeight="1" x14ac:dyDescent="0.2">
      <c r="B9" s="202" t="str">
        <f>F2</f>
        <v>Výstavba nových fotovoltaických zdrojů v lokalitě ul. Ústecká, Děčín</v>
      </c>
      <c r="C9" s="203"/>
      <c r="D9" s="203"/>
      <c r="E9" s="203"/>
      <c r="F9" s="203"/>
      <c r="G9" s="203"/>
      <c r="H9" s="203"/>
      <c r="I9" s="203"/>
      <c r="J9" s="203"/>
      <c r="K9" s="39" t="str">
        <f>$I$5</f>
        <v>ISPROFIN:</v>
      </c>
      <c r="L9" s="40">
        <f>K5</f>
        <v>0</v>
      </c>
    </row>
    <row r="10" spans="1:15" s="1" customFormat="1" ht="15" customHeight="1" x14ac:dyDescent="0.2">
      <c r="B10" s="204" t="s">
        <v>39</v>
      </c>
      <c r="C10" s="206" t="s">
        <v>40</v>
      </c>
      <c r="D10" s="206" t="s">
        <v>41</v>
      </c>
      <c r="E10" s="206" t="s">
        <v>42</v>
      </c>
      <c r="F10" s="208" t="s">
        <v>43</v>
      </c>
      <c r="G10" s="208" t="s">
        <v>44</v>
      </c>
      <c r="H10" s="208" t="s">
        <v>45</v>
      </c>
      <c r="I10" s="206" t="s">
        <v>46</v>
      </c>
      <c r="J10" s="206" t="s">
        <v>47</v>
      </c>
      <c r="K10" s="200" t="s">
        <v>48</v>
      </c>
      <c r="L10" s="201"/>
    </row>
    <row r="11" spans="1:15" s="1" customFormat="1" ht="15" customHeight="1" x14ac:dyDescent="0.2">
      <c r="B11" s="204"/>
      <c r="C11" s="206"/>
      <c r="D11" s="206"/>
      <c r="E11" s="206"/>
      <c r="F11" s="208"/>
      <c r="G11" s="208"/>
      <c r="H11" s="208"/>
      <c r="I11" s="206"/>
      <c r="J11" s="206"/>
      <c r="K11" s="200"/>
      <c r="L11" s="201"/>
    </row>
    <row r="12" spans="1:15" s="1" customFormat="1" ht="12.75" customHeight="1" thickBot="1" x14ac:dyDescent="0.25">
      <c r="B12" s="205"/>
      <c r="C12" s="207"/>
      <c r="D12" s="207"/>
      <c r="E12" s="207"/>
      <c r="F12" s="209"/>
      <c r="G12" s="209"/>
      <c r="H12" s="209"/>
      <c r="I12" s="207"/>
      <c r="J12" s="207"/>
      <c r="K12" s="41" t="s">
        <v>49</v>
      </c>
      <c r="L12" s="42" t="s">
        <v>50</v>
      </c>
    </row>
    <row r="13" spans="1:15" s="49" customFormat="1" ht="15" customHeight="1" thickBot="1" x14ac:dyDescent="0.25">
      <c r="A13" s="43" t="s">
        <v>51</v>
      </c>
      <c r="B13" s="44" t="s">
        <v>52</v>
      </c>
      <c r="C13" s="45">
        <v>1</v>
      </c>
      <c r="D13" s="46"/>
      <c r="E13" s="46"/>
      <c r="F13" s="47" t="s">
        <v>53</v>
      </c>
      <c r="G13" s="45"/>
      <c r="H13" s="45"/>
      <c r="I13" s="45"/>
      <c r="J13" s="45"/>
      <c r="K13" s="45"/>
      <c r="L13" s="48"/>
    </row>
    <row r="14" spans="1:15" s="49" customFormat="1" ht="13.5" customHeight="1" thickBot="1" x14ac:dyDescent="0.25">
      <c r="A14" s="50" t="s">
        <v>54</v>
      </c>
      <c r="B14" s="51">
        <f>1+MAX($B$13:B13)</f>
        <v>1</v>
      </c>
      <c r="C14" s="52" t="s">
        <v>55</v>
      </c>
      <c r="D14" s="53"/>
      <c r="E14" s="54" t="s">
        <v>56</v>
      </c>
      <c r="F14" s="55" t="s">
        <v>57</v>
      </c>
      <c r="G14" s="54" t="s">
        <v>58</v>
      </c>
      <c r="H14" s="56">
        <v>1</v>
      </c>
      <c r="I14" s="54"/>
      <c r="J14" s="57" t="str">
        <f>IF(I14=0,"",I14*H14)</f>
        <v/>
      </c>
      <c r="K14" s="58"/>
      <c r="L14" s="59">
        <f>ROUND((ROUND(H14,3))*(ROUND(K14,2)),2)</f>
        <v>0</v>
      </c>
    </row>
    <row r="15" spans="1:15" s="49" customFormat="1" ht="12.75" customHeight="1" x14ac:dyDescent="0.2">
      <c r="A15" s="50" t="s">
        <v>59</v>
      </c>
      <c r="B15" s="60"/>
      <c r="C15" s="61"/>
      <c r="D15" s="61"/>
      <c r="E15" s="61"/>
      <c r="F15" s="62" t="s">
        <v>60</v>
      </c>
      <c r="G15" s="63"/>
      <c r="H15" s="63"/>
      <c r="I15" s="63"/>
      <c r="J15" s="63"/>
      <c r="K15" s="63"/>
      <c r="L15" s="64"/>
    </row>
    <row r="16" spans="1:15" s="49" customFormat="1" ht="12.75" customHeight="1" x14ac:dyDescent="0.2">
      <c r="A16" s="50" t="s">
        <v>61</v>
      </c>
      <c r="B16" s="60"/>
      <c r="C16" s="61"/>
      <c r="D16" s="61"/>
      <c r="E16" s="61"/>
      <c r="F16" s="65" t="s">
        <v>141</v>
      </c>
      <c r="G16" s="63"/>
      <c r="H16" s="63"/>
      <c r="I16" s="63"/>
      <c r="J16" s="63"/>
      <c r="K16" s="63"/>
      <c r="L16" s="64"/>
    </row>
    <row r="17" spans="1:12" s="49" customFormat="1" ht="81" customHeight="1" thickBot="1" x14ac:dyDescent="0.25">
      <c r="A17" s="50" t="s">
        <v>63</v>
      </c>
      <c r="B17" s="66"/>
      <c r="C17" s="67"/>
      <c r="D17" s="67"/>
      <c r="E17" s="67"/>
      <c r="F17" s="68" t="s">
        <v>142</v>
      </c>
      <c r="G17" s="69"/>
      <c r="H17" s="69"/>
      <c r="I17" s="69"/>
      <c r="J17" s="69"/>
      <c r="K17" s="69"/>
      <c r="L17" s="70"/>
    </row>
    <row r="18" spans="1:12" s="49" customFormat="1" ht="13.5" customHeight="1" thickBot="1" x14ac:dyDescent="0.25">
      <c r="A18" s="50" t="s">
        <v>54</v>
      </c>
      <c r="B18" s="51">
        <f>1+MAX($B$13:B17)</f>
        <v>2</v>
      </c>
      <c r="C18" s="52" t="s">
        <v>65</v>
      </c>
      <c r="D18" s="53"/>
      <c r="E18" s="54" t="s">
        <v>56</v>
      </c>
      <c r="F18" s="55" t="s">
        <v>66</v>
      </c>
      <c r="G18" s="54" t="s">
        <v>58</v>
      </c>
      <c r="H18" s="56">
        <v>1</v>
      </c>
      <c r="I18" s="54"/>
      <c r="J18" s="57" t="str">
        <f>IF(I18=0,"",I18*H18)</f>
        <v/>
      </c>
      <c r="K18" s="58"/>
      <c r="L18" s="59">
        <f>ROUND((ROUND(H18,3))*(ROUND(K18,2)),2)</f>
        <v>0</v>
      </c>
    </row>
    <row r="19" spans="1:12" s="49" customFormat="1" ht="12.75" customHeight="1" x14ac:dyDescent="0.2">
      <c r="A19" s="50" t="s">
        <v>59</v>
      </c>
      <c r="B19" s="60"/>
      <c r="C19" s="61"/>
      <c r="D19" s="61"/>
      <c r="E19" s="61"/>
      <c r="F19" s="62" t="s">
        <v>67</v>
      </c>
      <c r="G19" s="63"/>
      <c r="H19" s="63"/>
      <c r="I19" s="63"/>
      <c r="J19" s="63"/>
      <c r="K19" s="63"/>
      <c r="L19" s="64"/>
    </row>
    <row r="20" spans="1:12" s="49" customFormat="1" ht="12.75" customHeight="1" x14ac:dyDescent="0.2">
      <c r="A20" s="50" t="s">
        <v>61</v>
      </c>
      <c r="B20" s="60"/>
      <c r="C20" s="61"/>
      <c r="D20" s="61"/>
      <c r="E20" s="61"/>
      <c r="F20" s="65" t="s">
        <v>141</v>
      </c>
      <c r="G20" s="63"/>
      <c r="H20" s="63"/>
      <c r="I20" s="63"/>
      <c r="J20" s="63"/>
      <c r="K20" s="63"/>
      <c r="L20" s="64"/>
    </row>
    <row r="21" spans="1:12" s="49" customFormat="1" ht="81" customHeight="1" thickBot="1" x14ac:dyDescent="0.25">
      <c r="A21" s="50" t="s">
        <v>63</v>
      </c>
      <c r="B21" s="66"/>
      <c r="C21" s="67"/>
      <c r="D21" s="67"/>
      <c r="E21" s="67"/>
      <c r="F21" s="68" t="s">
        <v>143</v>
      </c>
      <c r="G21" s="69"/>
      <c r="H21" s="69"/>
      <c r="I21" s="69"/>
      <c r="J21" s="69"/>
      <c r="K21" s="69"/>
      <c r="L21" s="70"/>
    </row>
    <row r="22" spans="1:12" s="49" customFormat="1" ht="13.5" customHeight="1" thickBot="1" x14ac:dyDescent="0.25">
      <c r="A22" s="50" t="s">
        <v>54</v>
      </c>
      <c r="B22" s="51">
        <v>3</v>
      </c>
      <c r="C22" s="52" t="s">
        <v>69</v>
      </c>
      <c r="D22" s="53"/>
      <c r="E22" s="54" t="s">
        <v>56</v>
      </c>
      <c r="F22" s="55" t="s">
        <v>70</v>
      </c>
      <c r="G22" s="54" t="s">
        <v>58</v>
      </c>
      <c r="H22" s="56">
        <v>1</v>
      </c>
      <c r="I22" s="54"/>
      <c r="J22" s="57" t="str">
        <f>IF(I22=0,"",I22*H22)</f>
        <v/>
      </c>
      <c r="K22" s="58"/>
      <c r="L22" s="59">
        <f>ROUND((ROUND(H22,3))*(ROUND(K22,2)),2)</f>
        <v>0</v>
      </c>
    </row>
    <row r="23" spans="1:12" s="49" customFormat="1" ht="12.75" customHeight="1" x14ac:dyDescent="0.2">
      <c r="A23" s="50" t="s">
        <v>59</v>
      </c>
      <c r="B23" s="71"/>
      <c r="C23" s="72"/>
      <c r="D23" s="72"/>
      <c r="E23" s="72"/>
      <c r="F23" s="62" t="s">
        <v>71</v>
      </c>
      <c r="G23" s="63"/>
      <c r="H23" s="63"/>
      <c r="I23" s="63"/>
      <c r="J23" s="63"/>
      <c r="K23" s="63"/>
      <c r="L23" s="64"/>
    </row>
    <row r="24" spans="1:12" s="49" customFormat="1" ht="12.75" customHeight="1" x14ac:dyDescent="0.2">
      <c r="A24" s="50" t="s">
        <v>61</v>
      </c>
      <c r="B24" s="71"/>
      <c r="C24" s="72"/>
      <c r="D24" s="72"/>
      <c r="E24" s="72"/>
      <c r="F24" s="65" t="s">
        <v>141</v>
      </c>
      <c r="G24" s="63"/>
      <c r="H24" s="63"/>
      <c r="I24" s="63"/>
      <c r="J24" s="63"/>
      <c r="K24" s="63"/>
      <c r="L24" s="64"/>
    </row>
    <row r="25" spans="1:12" s="49" customFormat="1" ht="42.75" customHeight="1" thickBot="1" x14ac:dyDescent="0.25">
      <c r="A25" s="50" t="s">
        <v>63</v>
      </c>
      <c r="B25" s="73"/>
      <c r="C25" s="74"/>
      <c r="D25" s="74"/>
      <c r="E25" s="74"/>
      <c r="F25" s="68" t="s">
        <v>144</v>
      </c>
      <c r="G25" s="69"/>
      <c r="H25" s="69"/>
      <c r="I25" s="69"/>
      <c r="J25" s="69"/>
      <c r="K25" s="69"/>
      <c r="L25" s="70"/>
    </row>
    <row r="26" spans="1:12" ht="13.5" thickBot="1" x14ac:dyDescent="0.25">
      <c r="A26" s="75" t="s">
        <v>73</v>
      </c>
      <c r="B26" s="76" t="s">
        <v>74</v>
      </c>
      <c r="C26" s="77" t="s">
        <v>75</v>
      </c>
      <c r="D26" s="78"/>
      <c r="E26" s="78"/>
      <c r="F26" s="79" t="s">
        <v>53</v>
      </c>
      <c r="G26" s="77"/>
      <c r="H26" s="77"/>
      <c r="I26" s="77"/>
      <c r="J26" s="77"/>
      <c r="K26" s="77"/>
      <c r="L26" s="80">
        <f>SUM(L14:L25)</f>
        <v>0</v>
      </c>
    </row>
    <row r="27" spans="1:12" ht="13.5" thickBot="1" x14ac:dyDescent="0.25">
      <c r="A27" s="43" t="s">
        <v>51</v>
      </c>
      <c r="B27" s="44" t="s">
        <v>52</v>
      </c>
      <c r="C27" s="45">
        <v>2</v>
      </c>
      <c r="D27" s="46"/>
      <c r="E27" s="46"/>
      <c r="F27" s="47" t="s">
        <v>76</v>
      </c>
      <c r="G27" s="45"/>
      <c r="H27" s="45"/>
      <c r="I27" s="45"/>
      <c r="J27" s="45"/>
      <c r="K27" s="45"/>
      <c r="L27" s="48"/>
    </row>
    <row r="28" spans="1:12" s="49" customFormat="1" ht="13.5" customHeight="1" thickBot="1" x14ac:dyDescent="0.25">
      <c r="A28" s="50" t="s">
        <v>54</v>
      </c>
      <c r="B28" s="51">
        <f>1+MAX($B$13:B23)</f>
        <v>4</v>
      </c>
      <c r="C28" s="52" t="s">
        <v>77</v>
      </c>
      <c r="D28" s="53"/>
      <c r="E28" s="54" t="s">
        <v>56</v>
      </c>
      <c r="F28" s="55" t="s">
        <v>78</v>
      </c>
      <c r="G28" s="54" t="s">
        <v>58</v>
      </c>
      <c r="H28" s="56">
        <v>1</v>
      </c>
      <c r="I28" s="54"/>
      <c r="J28" s="57" t="str">
        <f>IF(I28=0,"",I28*H28)</f>
        <v/>
      </c>
      <c r="K28" s="58"/>
      <c r="L28" s="59">
        <f>ROUND((ROUND(H28,3))*(ROUND(K28,2)),2)</f>
        <v>0</v>
      </c>
    </row>
    <row r="29" spans="1:12" s="49" customFormat="1" ht="12.75" customHeight="1" x14ac:dyDescent="0.2">
      <c r="A29" s="50" t="s">
        <v>59</v>
      </c>
      <c r="B29" s="71"/>
      <c r="C29" s="72"/>
      <c r="D29" s="72"/>
      <c r="E29" s="72"/>
      <c r="F29" s="62" t="s">
        <v>79</v>
      </c>
      <c r="G29" s="63"/>
      <c r="H29" s="63"/>
      <c r="I29" s="63"/>
      <c r="J29" s="63"/>
      <c r="K29" s="63"/>
      <c r="L29" s="64"/>
    </row>
    <row r="30" spans="1:12" s="49" customFormat="1" ht="12.75" customHeight="1" x14ac:dyDescent="0.2">
      <c r="A30" s="50" t="s">
        <v>61</v>
      </c>
      <c r="B30" s="71"/>
      <c r="C30" s="72"/>
      <c r="D30" s="72"/>
      <c r="E30" s="72"/>
      <c r="F30" s="65" t="s">
        <v>141</v>
      </c>
      <c r="G30" s="63"/>
      <c r="H30" s="63"/>
      <c r="I30" s="63"/>
      <c r="J30" s="63"/>
      <c r="K30" s="63"/>
      <c r="L30" s="64"/>
    </row>
    <row r="31" spans="1:12" s="49" customFormat="1" ht="60" customHeight="1" thickBot="1" x14ac:dyDescent="0.25">
      <c r="A31" s="50" t="s">
        <v>63</v>
      </c>
      <c r="B31" s="73"/>
      <c r="C31" s="74"/>
      <c r="D31" s="74"/>
      <c r="E31" s="74"/>
      <c r="F31" s="68" t="s">
        <v>80</v>
      </c>
      <c r="G31" s="69"/>
      <c r="H31" s="69"/>
      <c r="I31" s="69"/>
      <c r="J31" s="69"/>
      <c r="K31" s="69"/>
      <c r="L31" s="70"/>
    </row>
    <row r="32" spans="1:12" ht="13.5" thickBot="1" x14ac:dyDescent="0.25">
      <c r="A32" s="75"/>
      <c r="B32" s="76" t="s">
        <v>74</v>
      </c>
      <c r="C32" s="77" t="s">
        <v>75</v>
      </c>
      <c r="D32" s="78"/>
      <c r="E32" s="78"/>
      <c r="F32" s="79" t="s">
        <v>76</v>
      </c>
      <c r="G32" s="77"/>
      <c r="H32" s="77"/>
      <c r="I32" s="77"/>
      <c r="J32" s="77"/>
      <c r="K32" s="77"/>
      <c r="L32" s="80">
        <f>SUM(L28:L31)</f>
        <v>0</v>
      </c>
    </row>
  </sheetData>
  <mergeCells count="29">
    <mergeCell ref="K10:L11"/>
    <mergeCell ref="B9:J9"/>
    <mergeCell ref="B10:B12"/>
    <mergeCell ref="C10:C12"/>
    <mergeCell ref="D10:D12"/>
    <mergeCell ref="E10:E12"/>
    <mergeCell ref="F10:F12"/>
    <mergeCell ref="G10:G12"/>
    <mergeCell ref="H10:H12"/>
    <mergeCell ref="I10:I12"/>
    <mergeCell ref="J10:J12"/>
    <mergeCell ref="B7:D7"/>
    <mergeCell ref="F7:H7"/>
    <mergeCell ref="I7:J7"/>
    <mergeCell ref="B8:D8"/>
    <mergeCell ref="G8:H8"/>
    <mergeCell ref="I8:J8"/>
    <mergeCell ref="B4:D4"/>
    <mergeCell ref="I4:J4"/>
    <mergeCell ref="F5:H5"/>
    <mergeCell ref="I5:J5"/>
    <mergeCell ref="F6:H6"/>
    <mergeCell ref="I6:J6"/>
    <mergeCell ref="B1:D1"/>
    <mergeCell ref="B2:C2"/>
    <mergeCell ref="I2:J2"/>
    <mergeCell ref="K2:L2"/>
    <mergeCell ref="D3:E3"/>
    <mergeCell ref="K3:L3"/>
  </mergeCells>
  <conditionalFormatting sqref="K14">
    <cfRule type="expression" dxfId="23" priority="4">
      <formula>$K$14=""</formula>
    </cfRule>
  </conditionalFormatting>
  <conditionalFormatting sqref="K18">
    <cfRule type="expression" dxfId="22" priority="3">
      <formula>$K$18=""</formula>
    </cfRule>
  </conditionalFormatting>
  <conditionalFormatting sqref="K22">
    <cfRule type="expression" dxfId="21" priority="2">
      <formula>$K$22=""</formula>
    </cfRule>
  </conditionalFormatting>
  <conditionalFormatting sqref="K28">
    <cfRule type="expression" dxfId="20" priority="1">
      <formula>$K$28=""</formula>
    </cfRule>
  </conditionalFormatting>
  <dataValidations count="10">
    <dataValidation type="date" allowBlank="1" showInputMessage="1" showErrorMessage="1" error="Rozmezí let 2017 - 2050" promptTitle="Vložit rok" prompt="ve formátu:_x000a_rrrr" sqref="K7" xr:uid="{00000000-0002-0000-0300-000000000000}">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300-000001000000}"/>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300-000002000000}">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300-000003000000}">
      <formula1>42370</formula1>
      <formula2>55153</formula2>
    </dataValidation>
    <dataValidation allowBlank="1" showInputMessage="1" showErrorMessage="1" promptTitle="S-kód" prompt="Číslo pod kterým je stavba evidovaná v systému SŽDC." sqref="K6" xr:uid="{00000000-0002-0000-0300-000004000000}"/>
    <dataValidation type="date" allowBlank="1" showInputMessage="1" showErrorMessage="1" errorTitle="Špatný datum" error="Datum musí být v rozmezí_x000a_od 1.1.2016_x000a_do 31.12.2050" promptTitle="Vložit datum" prompt="ve formátu: dd.mm.rrrr" sqref="K8" xr:uid="{00000000-0002-0000-0300-00000500000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300-000006000000}">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300-000007000000}">
      <formula1>"Stádium 2,Stádium 3"</formula1>
    </dataValidation>
    <dataValidation type="date" allowBlank="1" showInputMessage="1" showErrorMessage="1" sqref="L8" xr:uid="{00000000-0002-0000-0300-000008000000}">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xr:uid="{00000000-0002-0000-0300-000009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7" tint="0.59999389629810485"/>
    <pageSetUpPr fitToPage="1"/>
  </sheetPr>
  <dimension ref="A1:O32"/>
  <sheetViews>
    <sheetView view="pageBreakPreview" topLeftCell="B13" zoomScaleNormal="100" zoomScaleSheetLayoutView="100" workbookViewId="0">
      <selection activeCell="F31" sqref="F31"/>
    </sheetView>
  </sheetViews>
  <sheetFormatPr defaultColWidth="8" defaultRowHeight="11.25" x14ac:dyDescent="0.2"/>
  <cols>
    <col min="1" max="1" width="2.75" style="81" hidden="1" customWidth="1"/>
    <col min="2" max="2" width="7.5" style="81" customWidth="1"/>
    <col min="3" max="3" width="9.25" style="81" customWidth="1"/>
    <col min="4" max="4" width="8.75" style="81" customWidth="1"/>
    <col min="5" max="5" width="10" style="81" customWidth="1"/>
    <col min="6" max="6" width="64.875" style="81" customWidth="1"/>
    <col min="7" max="7" width="7.875" style="82" customWidth="1"/>
    <col min="8" max="8" width="11.375" style="82" customWidth="1"/>
    <col min="9" max="9" width="9.5" style="82" customWidth="1"/>
    <col min="10" max="10" width="8.875" style="82" customWidth="1"/>
    <col min="11" max="11" width="11.25" style="82" customWidth="1"/>
    <col min="12" max="12" width="16.625" style="82" customWidth="1"/>
    <col min="13" max="14" width="24.75" style="81" customWidth="1"/>
    <col min="15" max="15" width="8" style="81" customWidth="1"/>
    <col min="16" max="16384" width="8" style="81"/>
  </cols>
  <sheetData>
    <row r="1" spans="1:15" s="1" customFormat="1" ht="30.75" customHeight="1" thickTop="1" thickBot="1" x14ac:dyDescent="0.25">
      <c r="B1" s="168" t="s">
        <v>17</v>
      </c>
      <c r="C1" s="169"/>
      <c r="D1" s="169"/>
      <c r="E1" s="2"/>
      <c r="F1" s="2" t="s">
        <v>18</v>
      </c>
      <c r="G1" s="2"/>
      <c r="H1" s="3"/>
      <c r="I1" s="4"/>
      <c r="J1" s="5"/>
      <c r="K1" s="5"/>
      <c r="L1" s="6" t="str">
        <f>D3</f>
        <v>SO 98-98-02</v>
      </c>
      <c r="M1" s="7"/>
    </row>
    <row r="2" spans="1:15" s="1" customFormat="1" ht="57" customHeight="1" thickTop="1" thickBot="1" x14ac:dyDescent="0.25">
      <c r="B2" s="170" t="s">
        <v>19</v>
      </c>
      <c r="C2" s="171"/>
      <c r="D2" s="8"/>
      <c r="E2" s="9"/>
      <c r="F2" s="104" t="str">
        <f>Rozdelovnik!C4</f>
        <v>Výstavba nových fotovoltaických zdrojů v lokalitě Děčín, Dělnická (provozní budova)</v>
      </c>
      <c r="G2" s="10"/>
      <c r="H2" s="11"/>
      <c r="I2" s="172" t="s">
        <v>20</v>
      </c>
      <c r="J2" s="173"/>
      <c r="K2" s="174">
        <f>SUMIFS(L:L,B:B,"SOUČET")</f>
        <v>0</v>
      </c>
      <c r="L2" s="175"/>
    </row>
    <row r="3" spans="1:15" s="1" customFormat="1" ht="42.75" customHeight="1" thickTop="1" thickBot="1" x14ac:dyDescent="0.25">
      <c r="B3" s="12" t="s">
        <v>21</v>
      </c>
      <c r="C3" s="13"/>
      <c r="D3" s="176" t="s">
        <v>100</v>
      </c>
      <c r="E3" s="176"/>
      <c r="F3" s="14" t="s">
        <v>22</v>
      </c>
      <c r="G3" s="15"/>
      <c r="H3" s="16"/>
      <c r="I3" s="17"/>
      <c r="J3" s="18"/>
      <c r="K3" s="177"/>
      <c r="L3" s="178"/>
    </row>
    <row r="4" spans="1:15" s="1" customFormat="1" ht="18" customHeight="1" thickTop="1" x14ac:dyDescent="0.2">
      <c r="B4" s="179" t="s">
        <v>23</v>
      </c>
      <c r="C4" s="180"/>
      <c r="D4" s="181"/>
      <c r="E4" s="19" t="s">
        <v>24</v>
      </c>
      <c r="F4" s="20" t="s">
        <v>22</v>
      </c>
      <c r="G4" s="21"/>
      <c r="H4" s="22"/>
      <c r="I4" s="182" t="s">
        <v>25</v>
      </c>
      <c r="J4" s="183"/>
      <c r="K4" s="23"/>
      <c r="L4" s="24"/>
    </row>
    <row r="5" spans="1:15" s="1" customFormat="1" ht="18" customHeight="1" x14ac:dyDescent="0.2">
      <c r="B5" s="25" t="s">
        <v>26</v>
      </c>
      <c r="C5" s="26"/>
      <c r="D5" s="26"/>
      <c r="E5" s="19" t="s">
        <v>27</v>
      </c>
      <c r="F5" s="184" t="str">
        <f>IF((E5="Stádium 2"),"  Dokumentace pro územní řízení - DUR",(IF((E5="Stádium 3"),"  Projektová dokumentace (DOS/DSP)","")))</f>
        <v xml:space="preserve">  Dokumentace pro územní řízení - DUR</v>
      </c>
      <c r="G5" s="184"/>
      <c r="H5" s="185"/>
      <c r="I5" s="186" t="s">
        <v>28</v>
      </c>
      <c r="J5" s="181"/>
      <c r="K5" s="27"/>
      <c r="L5" s="28"/>
    </row>
    <row r="6" spans="1:15" s="1" customFormat="1" ht="18" customHeight="1" x14ac:dyDescent="0.2">
      <c r="B6" s="25" t="s">
        <v>29</v>
      </c>
      <c r="C6" s="26"/>
      <c r="D6" s="26"/>
      <c r="E6" s="29" t="s">
        <v>30</v>
      </c>
      <c r="F6" s="187"/>
      <c r="G6" s="187"/>
      <c r="H6" s="188"/>
      <c r="I6" s="186" t="s">
        <v>31</v>
      </c>
      <c r="J6" s="181"/>
      <c r="K6" s="30"/>
      <c r="L6" s="28"/>
      <c r="O6" s="31"/>
    </row>
    <row r="7" spans="1:15" s="1" customFormat="1" ht="18" customHeight="1" x14ac:dyDescent="0.2">
      <c r="B7" s="189" t="s">
        <v>32</v>
      </c>
      <c r="C7" s="190"/>
      <c r="D7" s="190"/>
      <c r="E7" s="32">
        <v>45170</v>
      </c>
      <c r="F7" s="191" t="s">
        <v>33</v>
      </c>
      <c r="G7" s="192"/>
      <c r="H7" s="193"/>
      <c r="I7" s="194" t="s">
        <v>34</v>
      </c>
      <c r="J7" s="180"/>
      <c r="K7" s="30">
        <v>2022</v>
      </c>
      <c r="L7" s="33"/>
      <c r="O7" s="34"/>
    </row>
    <row r="8" spans="1:15" s="1" customFormat="1" ht="19.5" customHeight="1" thickBot="1" x14ac:dyDescent="0.25">
      <c r="B8" s="195" t="s">
        <v>35</v>
      </c>
      <c r="C8" s="196"/>
      <c r="D8" s="196"/>
      <c r="E8" s="35">
        <v>45444</v>
      </c>
      <c r="F8" s="36" t="s">
        <v>36</v>
      </c>
      <c r="G8" s="197" t="s">
        <v>37</v>
      </c>
      <c r="H8" s="198"/>
      <c r="I8" s="199" t="s">
        <v>38</v>
      </c>
      <c r="J8" s="190"/>
      <c r="K8" s="37"/>
      <c r="L8" s="38"/>
    </row>
    <row r="9" spans="1:15" s="1" customFormat="1" ht="9.75" customHeight="1" x14ac:dyDescent="0.2">
      <c r="B9" s="202" t="str">
        <f>F2</f>
        <v>Výstavba nových fotovoltaických zdrojů v lokalitě Děčín, Dělnická (provozní budova)</v>
      </c>
      <c r="C9" s="203"/>
      <c r="D9" s="203"/>
      <c r="E9" s="203"/>
      <c r="F9" s="203"/>
      <c r="G9" s="203"/>
      <c r="H9" s="203"/>
      <c r="I9" s="203"/>
      <c r="J9" s="203"/>
      <c r="K9" s="39" t="str">
        <f>$I$5</f>
        <v>ISPROFIN:</v>
      </c>
      <c r="L9" s="40">
        <f>K5</f>
        <v>0</v>
      </c>
    </row>
    <row r="10" spans="1:15" s="1" customFormat="1" ht="15" customHeight="1" x14ac:dyDescent="0.2">
      <c r="B10" s="204" t="s">
        <v>39</v>
      </c>
      <c r="C10" s="206" t="s">
        <v>40</v>
      </c>
      <c r="D10" s="206" t="s">
        <v>41</v>
      </c>
      <c r="E10" s="206" t="s">
        <v>42</v>
      </c>
      <c r="F10" s="208" t="s">
        <v>43</v>
      </c>
      <c r="G10" s="208" t="s">
        <v>44</v>
      </c>
      <c r="H10" s="208" t="s">
        <v>45</v>
      </c>
      <c r="I10" s="206" t="s">
        <v>46</v>
      </c>
      <c r="J10" s="206" t="s">
        <v>47</v>
      </c>
      <c r="K10" s="200" t="s">
        <v>48</v>
      </c>
      <c r="L10" s="201"/>
    </row>
    <row r="11" spans="1:15" s="1" customFormat="1" ht="15" customHeight="1" x14ac:dyDescent="0.2">
      <c r="B11" s="204"/>
      <c r="C11" s="206"/>
      <c r="D11" s="206"/>
      <c r="E11" s="206"/>
      <c r="F11" s="208"/>
      <c r="G11" s="208"/>
      <c r="H11" s="208"/>
      <c r="I11" s="206"/>
      <c r="J11" s="206"/>
      <c r="K11" s="200"/>
      <c r="L11" s="201"/>
    </row>
    <row r="12" spans="1:15" s="1" customFormat="1" ht="12.75" customHeight="1" thickBot="1" x14ac:dyDescent="0.25">
      <c r="B12" s="205"/>
      <c r="C12" s="207"/>
      <c r="D12" s="207"/>
      <c r="E12" s="207"/>
      <c r="F12" s="209"/>
      <c r="G12" s="209"/>
      <c r="H12" s="209"/>
      <c r="I12" s="207"/>
      <c r="J12" s="207"/>
      <c r="K12" s="41" t="s">
        <v>49</v>
      </c>
      <c r="L12" s="42" t="s">
        <v>50</v>
      </c>
    </row>
    <row r="13" spans="1:15" s="49" customFormat="1" ht="15" customHeight="1" thickBot="1" x14ac:dyDescent="0.25">
      <c r="A13" s="43" t="s">
        <v>51</v>
      </c>
      <c r="B13" s="44" t="s">
        <v>52</v>
      </c>
      <c r="C13" s="45">
        <v>1</v>
      </c>
      <c r="D13" s="46"/>
      <c r="E13" s="46"/>
      <c r="F13" s="47" t="s">
        <v>53</v>
      </c>
      <c r="G13" s="45"/>
      <c r="H13" s="45"/>
      <c r="I13" s="45"/>
      <c r="J13" s="45"/>
      <c r="K13" s="45"/>
      <c r="L13" s="48"/>
    </row>
    <row r="14" spans="1:15" s="49" customFormat="1" ht="13.5" customHeight="1" thickBot="1" x14ac:dyDescent="0.25">
      <c r="A14" s="50" t="s">
        <v>54</v>
      </c>
      <c r="B14" s="51">
        <f>1+MAX($B$13:B13)</f>
        <v>1</v>
      </c>
      <c r="C14" s="52" t="s">
        <v>55</v>
      </c>
      <c r="D14" s="53"/>
      <c r="E14" s="54" t="s">
        <v>56</v>
      </c>
      <c r="F14" s="55" t="s">
        <v>57</v>
      </c>
      <c r="G14" s="54" t="s">
        <v>58</v>
      </c>
      <c r="H14" s="56">
        <v>1</v>
      </c>
      <c r="I14" s="54"/>
      <c r="J14" s="57" t="str">
        <f>IF(I14=0,"",I14*H14)</f>
        <v/>
      </c>
      <c r="K14" s="58"/>
      <c r="L14" s="59">
        <f>ROUND((ROUND(H14,3))*(ROUND(K14,2)),2)</f>
        <v>0</v>
      </c>
    </row>
    <row r="15" spans="1:15" s="49" customFormat="1" ht="12.75" customHeight="1" x14ac:dyDescent="0.2">
      <c r="A15" s="50" t="s">
        <v>59</v>
      </c>
      <c r="B15" s="60"/>
      <c r="C15" s="61"/>
      <c r="D15" s="61"/>
      <c r="E15" s="61"/>
      <c r="F15" s="62" t="s">
        <v>60</v>
      </c>
      <c r="G15" s="63"/>
      <c r="H15" s="63"/>
      <c r="I15" s="63"/>
      <c r="J15" s="63"/>
      <c r="K15" s="63"/>
      <c r="L15" s="64"/>
    </row>
    <row r="16" spans="1:15" s="49" customFormat="1" ht="12.75" customHeight="1" x14ac:dyDescent="0.2">
      <c r="A16" s="50" t="s">
        <v>61</v>
      </c>
      <c r="B16" s="60"/>
      <c r="C16" s="61"/>
      <c r="D16" s="61"/>
      <c r="E16" s="61"/>
      <c r="F16" s="65" t="s">
        <v>141</v>
      </c>
      <c r="G16" s="63"/>
      <c r="H16" s="63"/>
      <c r="I16" s="63"/>
      <c r="J16" s="63"/>
      <c r="K16" s="63"/>
      <c r="L16" s="64"/>
    </row>
    <row r="17" spans="1:12" s="49" customFormat="1" ht="81" customHeight="1" thickBot="1" x14ac:dyDescent="0.25">
      <c r="A17" s="50" t="s">
        <v>63</v>
      </c>
      <c r="B17" s="66"/>
      <c r="C17" s="67"/>
      <c r="D17" s="67"/>
      <c r="E17" s="67"/>
      <c r="F17" s="68" t="s">
        <v>142</v>
      </c>
      <c r="G17" s="69"/>
      <c r="H17" s="69"/>
      <c r="I17" s="69"/>
      <c r="J17" s="69"/>
      <c r="K17" s="69"/>
      <c r="L17" s="70"/>
    </row>
    <row r="18" spans="1:12" s="49" customFormat="1" ht="13.5" customHeight="1" thickBot="1" x14ac:dyDescent="0.25">
      <c r="A18" s="50" t="s">
        <v>54</v>
      </c>
      <c r="B18" s="51">
        <f>1+MAX($B$13:B17)</f>
        <v>2</v>
      </c>
      <c r="C18" s="52" t="s">
        <v>65</v>
      </c>
      <c r="D18" s="53"/>
      <c r="E18" s="54" t="s">
        <v>56</v>
      </c>
      <c r="F18" s="55" t="s">
        <v>66</v>
      </c>
      <c r="G18" s="54" t="s">
        <v>58</v>
      </c>
      <c r="H18" s="56">
        <v>1</v>
      </c>
      <c r="I18" s="54"/>
      <c r="J18" s="57" t="str">
        <f>IF(I18=0,"",I18*H18)</f>
        <v/>
      </c>
      <c r="K18" s="58"/>
      <c r="L18" s="59">
        <f>ROUND((ROUND(H18,3))*(ROUND(K18,2)),2)</f>
        <v>0</v>
      </c>
    </row>
    <row r="19" spans="1:12" s="49" customFormat="1" ht="12.75" customHeight="1" x14ac:dyDescent="0.2">
      <c r="A19" s="50" t="s">
        <v>59</v>
      </c>
      <c r="B19" s="60"/>
      <c r="C19" s="61"/>
      <c r="D19" s="61"/>
      <c r="E19" s="61"/>
      <c r="F19" s="62" t="s">
        <v>67</v>
      </c>
      <c r="G19" s="63"/>
      <c r="H19" s="63"/>
      <c r="I19" s="63"/>
      <c r="J19" s="63"/>
      <c r="K19" s="63"/>
      <c r="L19" s="64"/>
    </row>
    <row r="20" spans="1:12" s="49" customFormat="1" ht="12.75" customHeight="1" x14ac:dyDescent="0.2">
      <c r="A20" s="50" t="s">
        <v>61</v>
      </c>
      <c r="B20" s="60"/>
      <c r="C20" s="61"/>
      <c r="D20" s="61"/>
      <c r="E20" s="61"/>
      <c r="F20" s="65" t="s">
        <v>141</v>
      </c>
      <c r="G20" s="63"/>
      <c r="H20" s="63"/>
      <c r="I20" s="63"/>
      <c r="J20" s="63"/>
      <c r="K20" s="63"/>
      <c r="L20" s="64"/>
    </row>
    <row r="21" spans="1:12" s="49" customFormat="1" ht="81" customHeight="1" thickBot="1" x14ac:dyDescent="0.25">
      <c r="A21" s="50" t="s">
        <v>63</v>
      </c>
      <c r="B21" s="66"/>
      <c r="C21" s="67"/>
      <c r="D21" s="67"/>
      <c r="E21" s="67"/>
      <c r="F21" s="68" t="s">
        <v>143</v>
      </c>
      <c r="G21" s="69"/>
      <c r="H21" s="69"/>
      <c r="I21" s="69"/>
      <c r="J21" s="69"/>
      <c r="K21" s="69"/>
      <c r="L21" s="70"/>
    </row>
    <row r="22" spans="1:12" s="49" customFormat="1" ht="13.5" customHeight="1" thickBot="1" x14ac:dyDescent="0.25">
      <c r="A22" s="50" t="s">
        <v>54</v>
      </c>
      <c r="B22" s="51">
        <v>3</v>
      </c>
      <c r="C22" s="52" t="s">
        <v>69</v>
      </c>
      <c r="D22" s="53"/>
      <c r="E22" s="54" t="s">
        <v>56</v>
      </c>
      <c r="F22" s="55" t="s">
        <v>70</v>
      </c>
      <c r="G22" s="54" t="s">
        <v>58</v>
      </c>
      <c r="H22" s="56">
        <v>1</v>
      </c>
      <c r="I22" s="54"/>
      <c r="J22" s="57" t="str">
        <f>IF(I22=0,"",I22*H22)</f>
        <v/>
      </c>
      <c r="K22" s="58"/>
      <c r="L22" s="59">
        <f>ROUND((ROUND(H22,3))*(ROUND(K22,2)),2)</f>
        <v>0</v>
      </c>
    </row>
    <row r="23" spans="1:12" s="49" customFormat="1" ht="12.75" customHeight="1" x14ac:dyDescent="0.2">
      <c r="A23" s="50" t="s">
        <v>59</v>
      </c>
      <c r="B23" s="71"/>
      <c r="C23" s="72"/>
      <c r="D23" s="72"/>
      <c r="E23" s="72"/>
      <c r="F23" s="62" t="s">
        <v>71</v>
      </c>
      <c r="G23" s="63"/>
      <c r="H23" s="63"/>
      <c r="I23" s="63"/>
      <c r="J23" s="63"/>
      <c r="K23" s="63"/>
      <c r="L23" s="64"/>
    </row>
    <row r="24" spans="1:12" s="49" customFormat="1" ht="12.75" customHeight="1" x14ac:dyDescent="0.2">
      <c r="A24" s="50" t="s">
        <v>61</v>
      </c>
      <c r="B24" s="71"/>
      <c r="C24" s="72"/>
      <c r="D24" s="72"/>
      <c r="E24" s="72"/>
      <c r="F24" s="65" t="s">
        <v>141</v>
      </c>
      <c r="G24" s="63"/>
      <c r="H24" s="63"/>
      <c r="I24" s="63"/>
      <c r="J24" s="63"/>
      <c r="K24" s="63"/>
      <c r="L24" s="64"/>
    </row>
    <row r="25" spans="1:12" s="49" customFormat="1" ht="42.75" customHeight="1" thickBot="1" x14ac:dyDescent="0.25">
      <c r="A25" s="50" t="s">
        <v>63</v>
      </c>
      <c r="B25" s="73"/>
      <c r="C25" s="74"/>
      <c r="D25" s="74"/>
      <c r="E25" s="74"/>
      <c r="F25" s="68" t="s">
        <v>144</v>
      </c>
      <c r="G25" s="69"/>
      <c r="H25" s="69"/>
      <c r="I25" s="69"/>
      <c r="J25" s="69"/>
      <c r="K25" s="69"/>
      <c r="L25" s="70"/>
    </row>
    <row r="26" spans="1:12" ht="13.5" thickBot="1" x14ac:dyDescent="0.25">
      <c r="A26" s="75" t="s">
        <v>73</v>
      </c>
      <c r="B26" s="76" t="s">
        <v>74</v>
      </c>
      <c r="C26" s="77" t="s">
        <v>75</v>
      </c>
      <c r="D26" s="78"/>
      <c r="E26" s="78"/>
      <c r="F26" s="79" t="s">
        <v>53</v>
      </c>
      <c r="G26" s="77"/>
      <c r="H26" s="77"/>
      <c r="I26" s="77"/>
      <c r="J26" s="77"/>
      <c r="K26" s="77"/>
      <c r="L26" s="80">
        <f>SUM(L14:L25)</f>
        <v>0</v>
      </c>
    </row>
    <row r="27" spans="1:12" ht="13.5" thickBot="1" x14ac:dyDescent="0.25">
      <c r="A27" s="43" t="s">
        <v>51</v>
      </c>
      <c r="B27" s="44" t="s">
        <v>52</v>
      </c>
      <c r="C27" s="45">
        <v>2</v>
      </c>
      <c r="D27" s="46"/>
      <c r="E27" s="46"/>
      <c r="F27" s="47" t="s">
        <v>76</v>
      </c>
      <c r="G27" s="45"/>
      <c r="H27" s="45"/>
      <c r="I27" s="45"/>
      <c r="J27" s="45"/>
      <c r="K27" s="45"/>
      <c r="L27" s="48"/>
    </row>
    <row r="28" spans="1:12" s="49" customFormat="1" ht="13.5" customHeight="1" thickBot="1" x14ac:dyDescent="0.25">
      <c r="A28" s="50" t="s">
        <v>54</v>
      </c>
      <c r="B28" s="51">
        <f>1+MAX($B$13:B23)</f>
        <v>4</v>
      </c>
      <c r="C28" s="52" t="s">
        <v>77</v>
      </c>
      <c r="D28" s="53"/>
      <c r="E28" s="54" t="s">
        <v>56</v>
      </c>
      <c r="F28" s="55" t="s">
        <v>78</v>
      </c>
      <c r="G28" s="54" t="s">
        <v>58</v>
      </c>
      <c r="H28" s="56">
        <v>1</v>
      </c>
      <c r="I28" s="54"/>
      <c r="J28" s="57" t="str">
        <f>IF(I28=0,"",I28*H28)</f>
        <v/>
      </c>
      <c r="K28" s="58"/>
      <c r="L28" s="59">
        <f>ROUND((ROUND(H28,3))*(ROUND(K28,2)),2)</f>
        <v>0</v>
      </c>
    </row>
    <row r="29" spans="1:12" s="49" customFormat="1" ht="12.75" customHeight="1" x14ac:dyDescent="0.2">
      <c r="A29" s="50" t="s">
        <v>59</v>
      </c>
      <c r="B29" s="71"/>
      <c r="C29" s="72"/>
      <c r="D29" s="72"/>
      <c r="E29" s="72"/>
      <c r="F29" s="62" t="s">
        <v>79</v>
      </c>
      <c r="G29" s="63"/>
      <c r="H29" s="63"/>
      <c r="I29" s="63"/>
      <c r="J29" s="63"/>
      <c r="K29" s="63"/>
      <c r="L29" s="64"/>
    </row>
    <row r="30" spans="1:12" s="49" customFormat="1" ht="12.75" customHeight="1" x14ac:dyDescent="0.2">
      <c r="A30" s="50" t="s">
        <v>61</v>
      </c>
      <c r="B30" s="71"/>
      <c r="C30" s="72"/>
      <c r="D30" s="72"/>
      <c r="E30" s="72"/>
      <c r="F30" s="65" t="s">
        <v>141</v>
      </c>
      <c r="G30" s="63"/>
      <c r="H30" s="63"/>
      <c r="I30" s="63"/>
      <c r="J30" s="63"/>
      <c r="K30" s="63"/>
      <c r="L30" s="64"/>
    </row>
    <row r="31" spans="1:12" s="49" customFormat="1" ht="63.75" customHeight="1" thickBot="1" x14ac:dyDescent="0.25">
      <c r="A31" s="50" t="s">
        <v>63</v>
      </c>
      <c r="B31" s="73"/>
      <c r="C31" s="74"/>
      <c r="D31" s="74"/>
      <c r="E31" s="74"/>
      <c r="F31" s="68" t="s">
        <v>80</v>
      </c>
      <c r="G31" s="69"/>
      <c r="H31" s="69"/>
      <c r="I31" s="69"/>
      <c r="J31" s="69"/>
      <c r="K31" s="69"/>
      <c r="L31" s="70"/>
    </row>
    <row r="32" spans="1:12" ht="13.5" thickBot="1" x14ac:dyDescent="0.25">
      <c r="A32" s="75"/>
      <c r="B32" s="76" t="s">
        <v>74</v>
      </c>
      <c r="C32" s="77" t="s">
        <v>75</v>
      </c>
      <c r="D32" s="78"/>
      <c r="E32" s="78"/>
      <c r="F32" s="79" t="s">
        <v>76</v>
      </c>
      <c r="G32" s="77"/>
      <c r="H32" s="77"/>
      <c r="I32" s="77"/>
      <c r="J32" s="77"/>
      <c r="K32" s="77"/>
      <c r="L32" s="80">
        <f>SUM(L28:L31)</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J10:J12"/>
    <mergeCell ref="K10:L11"/>
    <mergeCell ref="B9:J9"/>
    <mergeCell ref="B10:B12"/>
    <mergeCell ref="C10:C12"/>
    <mergeCell ref="D10:D12"/>
    <mergeCell ref="E10:E12"/>
    <mergeCell ref="F10:F12"/>
    <mergeCell ref="G10:G12"/>
    <mergeCell ref="H10:H12"/>
    <mergeCell ref="I10:I12"/>
  </mergeCells>
  <conditionalFormatting sqref="K14">
    <cfRule type="expression" dxfId="19" priority="4">
      <formula>$K$14=""</formula>
    </cfRule>
  </conditionalFormatting>
  <conditionalFormatting sqref="K18">
    <cfRule type="expression" dxfId="18" priority="3">
      <formula>$K$18=""</formula>
    </cfRule>
  </conditionalFormatting>
  <conditionalFormatting sqref="K22">
    <cfRule type="expression" dxfId="17" priority="2">
      <formula>$K$22=""</formula>
    </cfRule>
  </conditionalFormatting>
  <conditionalFormatting sqref="K28">
    <cfRule type="expression" dxfId="16" priority="1">
      <formula>$K$28=""</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xr:uid="{00000000-0002-0000-0400-000000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 type="date" allowBlank="1" showInputMessage="1" showErrorMessage="1" sqref="L8" xr:uid="{00000000-0002-0000-04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4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4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400-000004000000}">
      <formula1>42370</formula1>
      <formula2>55153</formula2>
    </dataValidation>
    <dataValidation allowBlank="1" showInputMessage="1" showErrorMessage="1" promptTitle="S-kód" prompt="Číslo pod kterým je stavba evidovaná v systému SŽDC." sqref="K6" xr:uid="{00000000-0002-0000-04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4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4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400-000008000000}"/>
    <dataValidation type="date" allowBlank="1" showInputMessage="1" showErrorMessage="1" error="Rozmezí let 2017 - 2050" promptTitle="Vložit rok" prompt="ve formátu:_x000a_rrrr" sqref="K7" xr:uid="{00000000-0002-0000-0400-000009000000}">
      <formula1>2017</formula1>
      <formula2>2050</formula2>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7" tint="0.79998168889431442"/>
    <pageSetUpPr fitToPage="1"/>
  </sheetPr>
  <dimension ref="A1:O32"/>
  <sheetViews>
    <sheetView view="pageBreakPreview" topLeftCell="B13" zoomScaleNormal="100" zoomScaleSheetLayoutView="100" workbookViewId="0">
      <selection activeCell="F30" sqref="F30"/>
    </sheetView>
  </sheetViews>
  <sheetFormatPr defaultColWidth="8" defaultRowHeight="11.25" x14ac:dyDescent="0.2"/>
  <cols>
    <col min="1" max="1" width="2.75" style="81" hidden="1" customWidth="1"/>
    <col min="2" max="2" width="7.5" style="81" customWidth="1"/>
    <col min="3" max="3" width="9.25" style="81" customWidth="1"/>
    <col min="4" max="4" width="8.75" style="81" customWidth="1"/>
    <col min="5" max="5" width="10" style="81" customWidth="1"/>
    <col min="6" max="6" width="64.875" style="81" customWidth="1"/>
    <col min="7" max="7" width="7.875" style="82" customWidth="1"/>
    <col min="8" max="8" width="11.375" style="82" customWidth="1"/>
    <col min="9" max="9" width="9.5" style="82" customWidth="1"/>
    <col min="10" max="10" width="8.875" style="82" customWidth="1"/>
    <col min="11" max="11" width="11.25" style="82" customWidth="1"/>
    <col min="12" max="12" width="16.625" style="82" customWidth="1"/>
    <col min="13" max="14" width="24.75" style="81" customWidth="1"/>
    <col min="15" max="15" width="8" style="81" customWidth="1"/>
    <col min="16" max="16384" width="8" style="81"/>
  </cols>
  <sheetData>
    <row r="1" spans="1:15" s="1" customFormat="1" ht="30.75" customHeight="1" thickTop="1" thickBot="1" x14ac:dyDescent="0.25">
      <c r="B1" s="168" t="s">
        <v>17</v>
      </c>
      <c r="C1" s="169"/>
      <c r="D1" s="169"/>
      <c r="E1" s="2"/>
      <c r="F1" s="2" t="s">
        <v>18</v>
      </c>
      <c r="G1" s="2"/>
      <c r="H1" s="3"/>
      <c r="I1" s="4"/>
      <c r="J1" s="5"/>
      <c r="K1" s="5"/>
      <c r="L1" s="6" t="str">
        <f>D3</f>
        <v>SO 98-98-03</v>
      </c>
      <c r="M1" s="7"/>
    </row>
    <row r="2" spans="1:15" s="1" customFormat="1" ht="57" customHeight="1" thickTop="1" thickBot="1" x14ac:dyDescent="0.25">
      <c r="B2" s="170" t="s">
        <v>19</v>
      </c>
      <c r="C2" s="171"/>
      <c r="D2" s="8"/>
      <c r="E2" s="9"/>
      <c r="F2" s="104" t="str">
        <f>Rozdelovnik!C5</f>
        <v>Výstavba nových fotovoltaických zdrojů v lokalitě Ústí nad Labem, Nový Svět (dílny)</v>
      </c>
      <c r="G2" s="10"/>
      <c r="H2" s="11"/>
      <c r="I2" s="172" t="s">
        <v>20</v>
      </c>
      <c r="J2" s="173"/>
      <c r="K2" s="174">
        <f>SUMIFS(L:L,B:B,"SOUČET")</f>
        <v>0</v>
      </c>
      <c r="L2" s="175"/>
    </row>
    <row r="3" spans="1:15" s="1" customFormat="1" ht="42.75" customHeight="1" thickTop="1" thickBot="1" x14ac:dyDescent="0.25">
      <c r="B3" s="12" t="s">
        <v>21</v>
      </c>
      <c r="C3" s="13"/>
      <c r="D3" s="176" t="s">
        <v>105</v>
      </c>
      <c r="E3" s="176"/>
      <c r="F3" s="14" t="s">
        <v>22</v>
      </c>
      <c r="G3" s="15"/>
      <c r="H3" s="16"/>
      <c r="I3" s="17"/>
      <c r="J3" s="18"/>
      <c r="K3" s="177"/>
      <c r="L3" s="178"/>
    </row>
    <row r="4" spans="1:15" s="1" customFormat="1" ht="18" customHeight="1" thickTop="1" x14ac:dyDescent="0.2">
      <c r="B4" s="179" t="s">
        <v>23</v>
      </c>
      <c r="C4" s="180"/>
      <c r="D4" s="181"/>
      <c r="E4" s="19" t="s">
        <v>24</v>
      </c>
      <c r="F4" s="20" t="s">
        <v>22</v>
      </c>
      <c r="G4" s="21"/>
      <c r="H4" s="22"/>
      <c r="I4" s="182" t="s">
        <v>25</v>
      </c>
      <c r="J4" s="183"/>
      <c r="K4" s="23"/>
      <c r="L4" s="24"/>
    </row>
    <row r="5" spans="1:15" s="1" customFormat="1" ht="18" customHeight="1" x14ac:dyDescent="0.2">
      <c r="B5" s="25" t="s">
        <v>26</v>
      </c>
      <c r="C5" s="26"/>
      <c r="D5" s="26"/>
      <c r="E5" s="19" t="s">
        <v>27</v>
      </c>
      <c r="F5" s="184" t="str">
        <f>IF((E5="Stádium 2"),"  Dokumentace pro územní řízení - DUR",(IF((E5="Stádium 3"),"  Projektová dokumentace (DOS/DSP)","")))</f>
        <v xml:space="preserve">  Dokumentace pro územní řízení - DUR</v>
      </c>
      <c r="G5" s="184"/>
      <c r="H5" s="185"/>
      <c r="I5" s="186" t="s">
        <v>28</v>
      </c>
      <c r="J5" s="181"/>
      <c r="K5" s="27"/>
      <c r="L5" s="28"/>
    </row>
    <row r="6" spans="1:15" s="1" customFormat="1" ht="18" customHeight="1" x14ac:dyDescent="0.2">
      <c r="B6" s="25" t="s">
        <v>29</v>
      </c>
      <c r="C6" s="26"/>
      <c r="D6" s="26"/>
      <c r="E6" s="29" t="s">
        <v>30</v>
      </c>
      <c r="F6" s="187"/>
      <c r="G6" s="187"/>
      <c r="H6" s="188"/>
      <c r="I6" s="186" t="s">
        <v>31</v>
      </c>
      <c r="J6" s="181"/>
      <c r="K6" s="30"/>
      <c r="L6" s="28"/>
      <c r="O6" s="31"/>
    </row>
    <row r="7" spans="1:15" s="1" customFormat="1" ht="18" customHeight="1" x14ac:dyDescent="0.2">
      <c r="B7" s="189" t="s">
        <v>32</v>
      </c>
      <c r="C7" s="190"/>
      <c r="D7" s="190"/>
      <c r="E7" s="32">
        <v>45170</v>
      </c>
      <c r="F7" s="191" t="s">
        <v>33</v>
      </c>
      <c r="G7" s="192"/>
      <c r="H7" s="193"/>
      <c r="I7" s="194" t="s">
        <v>34</v>
      </c>
      <c r="J7" s="180"/>
      <c r="K7" s="30">
        <v>2022</v>
      </c>
      <c r="L7" s="33"/>
      <c r="O7" s="34"/>
    </row>
    <row r="8" spans="1:15" s="1" customFormat="1" ht="19.5" customHeight="1" thickBot="1" x14ac:dyDescent="0.25">
      <c r="B8" s="195" t="s">
        <v>35</v>
      </c>
      <c r="C8" s="196"/>
      <c r="D8" s="196"/>
      <c r="E8" s="35">
        <v>45444</v>
      </c>
      <c r="F8" s="36" t="s">
        <v>36</v>
      </c>
      <c r="G8" s="197" t="s">
        <v>37</v>
      </c>
      <c r="H8" s="198"/>
      <c r="I8" s="199" t="s">
        <v>38</v>
      </c>
      <c r="J8" s="190"/>
      <c r="K8" s="37"/>
      <c r="L8" s="38"/>
    </row>
    <row r="9" spans="1:15" s="1" customFormat="1" ht="9.75" customHeight="1" x14ac:dyDescent="0.2">
      <c r="B9" s="202" t="str">
        <f>F2</f>
        <v>Výstavba nových fotovoltaických zdrojů v lokalitě Ústí nad Labem, Nový Svět (dílny)</v>
      </c>
      <c r="C9" s="203"/>
      <c r="D9" s="203"/>
      <c r="E9" s="203"/>
      <c r="F9" s="203"/>
      <c r="G9" s="203"/>
      <c r="H9" s="203"/>
      <c r="I9" s="203"/>
      <c r="J9" s="203"/>
      <c r="K9" s="39" t="str">
        <f>$I$5</f>
        <v>ISPROFIN:</v>
      </c>
      <c r="L9" s="40">
        <f>K5</f>
        <v>0</v>
      </c>
    </row>
    <row r="10" spans="1:15" s="1" customFormat="1" ht="15" customHeight="1" x14ac:dyDescent="0.2">
      <c r="B10" s="204" t="s">
        <v>39</v>
      </c>
      <c r="C10" s="206" t="s">
        <v>40</v>
      </c>
      <c r="D10" s="206" t="s">
        <v>41</v>
      </c>
      <c r="E10" s="206" t="s">
        <v>42</v>
      </c>
      <c r="F10" s="208" t="s">
        <v>43</v>
      </c>
      <c r="G10" s="208" t="s">
        <v>44</v>
      </c>
      <c r="H10" s="208" t="s">
        <v>45</v>
      </c>
      <c r="I10" s="206" t="s">
        <v>46</v>
      </c>
      <c r="J10" s="206" t="s">
        <v>47</v>
      </c>
      <c r="K10" s="200" t="s">
        <v>48</v>
      </c>
      <c r="L10" s="201"/>
    </row>
    <row r="11" spans="1:15" s="1" customFormat="1" ht="15" customHeight="1" x14ac:dyDescent="0.2">
      <c r="B11" s="204"/>
      <c r="C11" s="206"/>
      <c r="D11" s="206"/>
      <c r="E11" s="206"/>
      <c r="F11" s="208"/>
      <c r="G11" s="208"/>
      <c r="H11" s="208"/>
      <c r="I11" s="206"/>
      <c r="J11" s="206"/>
      <c r="K11" s="200"/>
      <c r="L11" s="201"/>
    </row>
    <row r="12" spans="1:15" s="1" customFormat="1" ht="12.75" customHeight="1" thickBot="1" x14ac:dyDescent="0.25">
      <c r="B12" s="205"/>
      <c r="C12" s="207"/>
      <c r="D12" s="207"/>
      <c r="E12" s="207"/>
      <c r="F12" s="209"/>
      <c r="G12" s="209"/>
      <c r="H12" s="209"/>
      <c r="I12" s="207"/>
      <c r="J12" s="207"/>
      <c r="K12" s="41" t="s">
        <v>49</v>
      </c>
      <c r="L12" s="42" t="s">
        <v>50</v>
      </c>
    </row>
    <row r="13" spans="1:15" s="49" customFormat="1" ht="15" customHeight="1" thickBot="1" x14ac:dyDescent="0.25">
      <c r="A13" s="43" t="s">
        <v>51</v>
      </c>
      <c r="B13" s="44" t="s">
        <v>52</v>
      </c>
      <c r="C13" s="45">
        <v>1</v>
      </c>
      <c r="D13" s="46"/>
      <c r="E13" s="46"/>
      <c r="F13" s="47" t="s">
        <v>53</v>
      </c>
      <c r="G13" s="45"/>
      <c r="H13" s="45"/>
      <c r="I13" s="45"/>
      <c r="J13" s="45"/>
      <c r="K13" s="45"/>
      <c r="L13" s="48"/>
    </row>
    <row r="14" spans="1:15" s="49" customFormat="1" ht="13.5" customHeight="1" thickBot="1" x14ac:dyDescent="0.25">
      <c r="A14" s="50" t="s">
        <v>54</v>
      </c>
      <c r="B14" s="51">
        <f>1+MAX($B$13:B13)</f>
        <v>1</v>
      </c>
      <c r="C14" s="52" t="s">
        <v>55</v>
      </c>
      <c r="D14" s="53"/>
      <c r="E14" s="54" t="s">
        <v>56</v>
      </c>
      <c r="F14" s="55" t="s">
        <v>57</v>
      </c>
      <c r="G14" s="54" t="s">
        <v>58</v>
      </c>
      <c r="H14" s="56">
        <v>1</v>
      </c>
      <c r="I14" s="54"/>
      <c r="J14" s="57" t="str">
        <f>IF(I14=0,"",I14*H14)</f>
        <v/>
      </c>
      <c r="K14" s="58"/>
      <c r="L14" s="59">
        <f>ROUND((ROUND(H14,3))*(ROUND(K14,2)),2)</f>
        <v>0</v>
      </c>
    </row>
    <row r="15" spans="1:15" s="49" customFormat="1" ht="12.75" customHeight="1" x14ac:dyDescent="0.2">
      <c r="A15" s="50" t="s">
        <v>59</v>
      </c>
      <c r="B15" s="60"/>
      <c r="C15" s="61"/>
      <c r="D15" s="61"/>
      <c r="E15" s="61"/>
      <c r="F15" s="62" t="s">
        <v>60</v>
      </c>
      <c r="G15" s="63"/>
      <c r="H15" s="63"/>
      <c r="I15" s="63"/>
      <c r="J15" s="63"/>
      <c r="K15" s="63"/>
      <c r="L15" s="64"/>
    </row>
    <row r="16" spans="1:15" s="49" customFormat="1" ht="12.75" customHeight="1" x14ac:dyDescent="0.2">
      <c r="A16" s="50" t="s">
        <v>61</v>
      </c>
      <c r="B16" s="60"/>
      <c r="C16" s="61"/>
      <c r="D16" s="61"/>
      <c r="E16" s="61"/>
      <c r="F16" s="65" t="s">
        <v>141</v>
      </c>
      <c r="G16" s="63"/>
      <c r="H16" s="63"/>
      <c r="I16" s="63"/>
      <c r="J16" s="63"/>
      <c r="K16" s="63"/>
      <c r="L16" s="64"/>
    </row>
    <row r="17" spans="1:12" s="49" customFormat="1" ht="81" customHeight="1" thickBot="1" x14ac:dyDescent="0.25">
      <c r="A17" s="50" t="s">
        <v>63</v>
      </c>
      <c r="B17" s="66"/>
      <c r="C17" s="67"/>
      <c r="D17" s="67"/>
      <c r="E17" s="67"/>
      <c r="F17" s="68" t="s">
        <v>142</v>
      </c>
      <c r="G17" s="69"/>
      <c r="H17" s="69"/>
      <c r="I17" s="69"/>
      <c r="J17" s="69"/>
      <c r="K17" s="69"/>
      <c r="L17" s="70"/>
    </row>
    <row r="18" spans="1:12" s="49" customFormat="1" ht="13.5" customHeight="1" thickBot="1" x14ac:dyDescent="0.25">
      <c r="A18" s="50" t="s">
        <v>54</v>
      </c>
      <c r="B18" s="51">
        <f>1+MAX($B$13:B17)</f>
        <v>2</v>
      </c>
      <c r="C18" s="52" t="s">
        <v>65</v>
      </c>
      <c r="D18" s="53"/>
      <c r="E18" s="54" t="s">
        <v>56</v>
      </c>
      <c r="F18" s="55" t="s">
        <v>66</v>
      </c>
      <c r="G18" s="54" t="s">
        <v>58</v>
      </c>
      <c r="H18" s="56">
        <v>1</v>
      </c>
      <c r="I18" s="54"/>
      <c r="J18" s="57" t="str">
        <f>IF(I18=0,"",I18*H18)</f>
        <v/>
      </c>
      <c r="K18" s="58"/>
      <c r="L18" s="59">
        <f>ROUND((ROUND(H18,3))*(ROUND(K18,2)),2)</f>
        <v>0</v>
      </c>
    </row>
    <row r="19" spans="1:12" s="49" customFormat="1" ht="12.75" customHeight="1" x14ac:dyDescent="0.2">
      <c r="A19" s="50" t="s">
        <v>59</v>
      </c>
      <c r="B19" s="60"/>
      <c r="C19" s="61"/>
      <c r="D19" s="61"/>
      <c r="E19" s="61"/>
      <c r="F19" s="62" t="s">
        <v>67</v>
      </c>
      <c r="G19" s="63"/>
      <c r="H19" s="63"/>
      <c r="I19" s="63"/>
      <c r="J19" s="63"/>
      <c r="K19" s="63"/>
      <c r="L19" s="64"/>
    </row>
    <row r="20" spans="1:12" s="49" customFormat="1" ht="12.75" customHeight="1" x14ac:dyDescent="0.2">
      <c r="A20" s="50" t="s">
        <v>61</v>
      </c>
      <c r="B20" s="60"/>
      <c r="C20" s="61"/>
      <c r="D20" s="61"/>
      <c r="E20" s="61"/>
      <c r="F20" s="65" t="s">
        <v>141</v>
      </c>
      <c r="G20" s="63"/>
      <c r="H20" s="63"/>
      <c r="I20" s="63"/>
      <c r="J20" s="63"/>
      <c r="K20" s="63"/>
      <c r="L20" s="64"/>
    </row>
    <row r="21" spans="1:12" s="49" customFormat="1" ht="81" customHeight="1" thickBot="1" x14ac:dyDescent="0.25">
      <c r="A21" s="50" t="s">
        <v>63</v>
      </c>
      <c r="B21" s="66"/>
      <c r="C21" s="67"/>
      <c r="D21" s="67"/>
      <c r="E21" s="67"/>
      <c r="F21" s="68" t="s">
        <v>143</v>
      </c>
      <c r="G21" s="69"/>
      <c r="H21" s="69"/>
      <c r="I21" s="69"/>
      <c r="J21" s="69"/>
      <c r="K21" s="69"/>
      <c r="L21" s="70"/>
    </row>
    <row r="22" spans="1:12" s="49" customFormat="1" ht="13.5" customHeight="1" thickBot="1" x14ac:dyDescent="0.25">
      <c r="A22" s="50" t="s">
        <v>54</v>
      </c>
      <c r="B22" s="51">
        <v>3</v>
      </c>
      <c r="C22" s="52" t="s">
        <v>69</v>
      </c>
      <c r="D22" s="53"/>
      <c r="E22" s="54" t="s">
        <v>56</v>
      </c>
      <c r="F22" s="55" t="s">
        <v>70</v>
      </c>
      <c r="G22" s="54" t="s">
        <v>58</v>
      </c>
      <c r="H22" s="56">
        <v>1</v>
      </c>
      <c r="I22" s="54"/>
      <c r="J22" s="57" t="str">
        <f>IF(I22=0,"",I22*H22)</f>
        <v/>
      </c>
      <c r="K22" s="58"/>
      <c r="L22" s="59">
        <f>ROUND((ROUND(H22,3))*(ROUND(K22,2)),2)</f>
        <v>0</v>
      </c>
    </row>
    <row r="23" spans="1:12" s="49" customFormat="1" ht="12.75" customHeight="1" x14ac:dyDescent="0.2">
      <c r="A23" s="50" t="s">
        <v>59</v>
      </c>
      <c r="B23" s="71"/>
      <c r="C23" s="72"/>
      <c r="D23" s="72"/>
      <c r="E23" s="72"/>
      <c r="F23" s="62" t="s">
        <v>71</v>
      </c>
      <c r="G23" s="63"/>
      <c r="H23" s="63"/>
      <c r="I23" s="63"/>
      <c r="J23" s="63"/>
      <c r="K23" s="63"/>
      <c r="L23" s="64"/>
    </row>
    <row r="24" spans="1:12" s="49" customFormat="1" ht="12.75" customHeight="1" x14ac:dyDescent="0.2">
      <c r="A24" s="50" t="s">
        <v>61</v>
      </c>
      <c r="B24" s="71"/>
      <c r="C24" s="72"/>
      <c r="D24" s="72"/>
      <c r="E24" s="72"/>
      <c r="F24" s="65" t="s">
        <v>141</v>
      </c>
      <c r="G24" s="63"/>
      <c r="H24" s="63"/>
      <c r="I24" s="63"/>
      <c r="J24" s="63"/>
      <c r="K24" s="63"/>
      <c r="L24" s="64"/>
    </row>
    <row r="25" spans="1:12" s="49" customFormat="1" ht="42.75" customHeight="1" thickBot="1" x14ac:dyDescent="0.25">
      <c r="A25" s="50" t="s">
        <v>63</v>
      </c>
      <c r="B25" s="73"/>
      <c r="C25" s="74"/>
      <c r="D25" s="74"/>
      <c r="E25" s="74"/>
      <c r="F25" s="68" t="s">
        <v>144</v>
      </c>
      <c r="G25" s="69"/>
      <c r="H25" s="69"/>
      <c r="I25" s="69"/>
      <c r="J25" s="69"/>
      <c r="K25" s="69"/>
      <c r="L25" s="70"/>
    </row>
    <row r="26" spans="1:12" ht="13.5" thickBot="1" x14ac:dyDescent="0.25">
      <c r="A26" s="75" t="s">
        <v>73</v>
      </c>
      <c r="B26" s="76" t="s">
        <v>74</v>
      </c>
      <c r="C26" s="77" t="s">
        <v>75</v>
      </c>
      <c r="D26" s="78"/>
      <c r="E26" s="78"/>
      <c r="F26" s="79" t="s">
        <v>53</v>
      </c>
      <c r="G26" s="77"/>
      <c r="H26" s="77"/>
      <c r="I26" s="77"/>
      <c r="J26" s="77"/>
      <c r="K26" s="77"/>
      <c r="L26" s="80">
        <f>SUM(L14:L25)</f>
        <v>0</v>
      </c>
    </row>
    <row r="27" spans="1:12" ht="13.5" thickBot="1" x14ac:dyDescent="0.25">
      <c r="A27" s="43" t="s">
        <v>51</v>
      </c>
      <c r="B27" s="44" t="s">
        <v>52</v>
      </c>
      <c r="C27" s="45">
        <v>2</v>
      </c>
      <c r="D27" s="46"/>
      <c r="E27" s="46"/>
      <c r="F27" s="47" t="s">
        <v>76</v>
      </c>
      <c r="G27" s="45"/>
      <c r="H27" s="45"/>
      <c r="I27" s="45"/>
      <c r="J27" s="45"/>
      <c r="K27" s="45"/>
      <c r="L27" s="48"/>
    </row>
    <row r="28" spans="1:12" s="49" customFormat="1" ht="13.5" customHeight="1" thickBot="1" x14ac:dyDescent="0.25">
      <c r="A28" s="50" t="s">
        <v>54</v>
      </c>
      <c r="B28" s="51">
        <f>1+MAX($B$13:B23)</f>
        <v>4</v>
      </c>
      <c r="C28" s="52" t="s">
        <v>77</v>
      </c>
      <c r="D28" s="53"/>
      <c r="E28" s="54" t="s">
        <v>56</v>
      </c>
      <c r="F28" s="55" t="s">
        <v>78</v>
      </c>
      <c r="G28" s="54" t="s">
        <v>58</v>
      </c>
      <c r="H28" s="56">
        <v>1</v>
      </c>
      <c r="I28" s="54"/>
      <c r="J28" s="57" t="str">
        <f>IF(I28=0,"",I28*H28)</f>
        <v/>
      </c>
      <c r="K28" s="58"/>
      <c r="L28" s="59">
        <f>ROUND((ROUND(H28,3))*(ROUND(K28,2)),2)</f>
        <v>0</v>
      </c>
    </row>
    <row r="29" spans="1:12" s="49" customFormat="1" ht="12.75" customHeight="1" x14ac:dyDescent="0.2">
      <c r="A29" s="50" t="s">
        <v>59</v>
      </c>
      <c r="B29" s="71"/>
      <c r="C29" s="72"/>
      <c r="D29" s="72"/>
      <c r="E29" s="72"/>
      <c r="F29" s="62" t="s">
        <v>79</v>
      </c>
      <c r="G29" s="63"/>
      <c r="H29" s="63"/>
      <c r="I29" s="63"/>
      <c r="J29" s="63"/>
      <c r="K29" s="63"/>
      <c r="L29" s="64"/>
    </row>
    <row r="30" spans="1:12" s="49" customFormat="1" ht="12.75" customHeight="1" x14ac:dyDescent="0.2">
      <c r="A30" s="50" t="s">
        <v>61</v>
      </c>
      <c r="B30" s="71"/>
      <c r="C30" s="72"/>
      <c r="D30" s="72"/>
      <c r="E30" s="72"/>
      <c r="F30" s="65" t="s">
        <v>141</v>
      </c>
      <c r="G30" s="63"/>
      <c r="H30" s="63"/>
      <c r="I30" s="63"/>
      <c r="J30" s="63"/>
      <c r="K30" s="63"/>
      <c r="L30" s="64"/>
    </row>
    <row r="31" spans="1:12" s="49" customFormat="1" ht="60" customHeight="1" thickBot="1" x14ac:dyDescent="0.25">
      <c r="A31" s="50" t="s">
        <v>63</v>
      </c>
      <c r="B31" s="73"/>
      <c r="C31" s="74"/>
      <c r="D31" s="74"/>
      <c r="E31" s="74"/>
      <c r="F31" s="68" t="s">
        <v>80</v>
      </c>
      <c r="G31" s="69"/>
      <c r="H31" s="69"/>
      <c r="I31" s="69"/>
      <c r="J31" s="69"/>
      <c r="K31" s="69"/>
      <c r="L31" s="70"/>
    </row>
    <row r="32" spans="1:12" ht="13.5" thickBot="1" x14ac:dyDescent="0.25">
      <c r="A32" s="75"/>
      <c r="B32" s="76" t="s">
        <v>74</v>
      </c>
      <c r="C32" s="77" t="s">
        <v>75</v>
      </c>
      <c r="D32" s="78"/>
      <c r="E32" s="78"/>
      <c r="F32" s="79" t="s">
        <v>76</v>
      </c>
      <c r="G32" s="77"/>
      <c r="H32" s="77"/>
      <c r="I32" s="77"/>
      <c r="J32" s="77"/>
      <c r="K32" s="77"/>
      <c r="L32" s="80">
        <f>SUM(L28:L31)</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J10:J12"/>
    <mergeCell ref="K10:L11"/>
    <mergeCell ref="B9:J9"/>
    <mergeCell ref="B10:B12"/>
    <mergeCell ref="C10:C12"/>
    <mergeCell ref="D10:D12"/>
    <mergeCell ref="E10:E12"/>
    <mergeCell ref="F10:F12"/>
    <mergeCell ref="G10:G12"/>
    <mergeCell ref="H10:H12"/>
    <mergeCell ref="I10:I12"/>
  </mergeCells>
  <conditionalFormatting sqref="K14">
    <cfRule type="expression" dxfId="15" priority="4">
      <formula>$K$14=""</formula>
    </cfRule>
  </conditionalFormatting>
  <conditionalFormatting sqref="K18">
    <cfRule type="expression" dxfId="14" priority="3">
      <formula>$K$18=""</formula>
    </cfRule>
  </conditionalFormatting>
  <conditionalFormatting sqref="K22">
    <cfRule type="expression" dxfId="13" priority="2">
      <formula>$K$22=""</formula>
    </cfRule>
  </conditionalFormatting>
  <conditionalFormatting sqref="K28">
    <cfRule type="expression" dxfId="12" priority="1">
      <formula>$K$28=""</formula>
    </cfRule>
  </conditionalFormatting>
  <dataValidations count="10">
    <dataValidation type="date" allowBlank="1" showInputMessage="1" showErrorMessage="1" error="Rozmezí let 2017 - 2050" promptTitle="Vložit rok" prompt="ve formátu:_x000a_rrrr" sqref="K7" xr:uid="{00000000-0002-0000-0500-000000000000}">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500-000001000000}"/>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500-000002000000}">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500-000003000000}">
      <formula1>42370</formula1>
      <formula2>55153</formula2>
    </dataValidation>
    <dataValidation allowBlank="1" showInputMessage="1" showErrorMessage="1" promptTitle="S-kód" prompt="Číslo pod kterým je stavba evidovaná v systému SŽDC." sqref="K6" xr:uid="{00000000-0002-0000-0500-000004000000}"/>
    <dataValidation type="date" allowBlank="1" showInputMessage="1" showErrorMessage="1" errorTitle="Špatný datum" error="Datum musí být v rozmezí_x000a_od 1.1.2016_x000a_do 31.12.2050" promptTitle="Vložit datum" prompt="ve formátu: dd.mm.rrrr" sqref="K8" xr:uid="{00000000-0002-0000-0500-00000500000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500-000006000000}">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500-000007000000}">
      <formula1>"Stádium 2,Stádium 3"</formula1>
    </dataValidation>
    <dataValidation type="date" allowBlank="1" showInputMessage="1" showErrorMessage="1" sqref="L8" xr:uid="{00000000-0002-0000-0500-000008000000}">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xr:uid="{00000000-0002-0000-0500-000009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7" tint="0.59999389629810485"/>
    <pageSetUpPr fitToPage="1"/>
  </sheetPr>
  <dimension ref="A1:O32"/>
  <sheetViews>
    <sheetView view="pageBreakPreview" topLeftCell="B10" zoomScaleNormal="100" zoomScaleSheetLayoutView="100" workbookViewId="0">
      <selection activeCell="F21" sqref="F21"/>
    </sheetView>
  </sheetViews>
  <sheetFormatPr defaultColWidth="8" defaultRowHeight="11.25" x14ac:dyDescent="0.2"/>
  <cols>
    <col min="1" max="1" width="2.75" style="81" hidden="1" customWidth="1"/>
    <col min="2" max="2" width="7.5" style="81" customWidth="1"/>
    <col min="3" max="3" width="9.25" style="81" customWidth="1"/>
    <col min="4" max="4" width="8.75" style="81" customWidth="1"/>
    <col min="5" max="5" width="10" style="81" customWidth="1"/>
    <col min="6" max="6" width="64.875" style="81" customWidth="1"/>
    <col min="7" max="7" width="7.875" style="82" customWidth="1"/>
    <col min="8" max="8" width="11.375" style="82" customWidth="1"/>
    <col min="9" max="9" width="9.5" style="82" customWidth="1"/>
    <col min="10" max="10" width="8.875" style="82" customWidth="1"/>
    <col min="11" max="11" width="11.25" style="82" customWidth="1"/>
    <col min="12" max="12" width="16.625" style="82" customWidth="1"/>
    <col min="13" max="14" width="24.75" style="81" customWidth="1"/>
    <col min="15" max="15" width="8" style="81" customWidth="1"/>
    <col min="16" max="16384" width="8" style="81"/>
  </cols>
  <sheetData>
    <row r="1" spans="1:15" s="1" customFormat="1" ht="30.75" customHeight="1" thickTop="1" thickBot="1" x14ac:dyDescent="0.25">
      <c r="B1" s="168" t="s">
        <v>17</v>
      </c>
      <c r="C1" s="169"/>
      <c r="D1" s="169"/>
      <c r="E1" s="2"/>
      <c r="F1" s="2" t="s">
        <v>18</v>
      </c>
      <c r="G1" s="2"/>
      <c r="H1" s="3"/>
      <c r="I1" s="4"/>
      <c r="J1" s="5"/>
      <c r="K1" s="5"/>
      <c r="L1" s="6" t="str">
        <f>D3</f>
        <v>SO 98-98-04</v>
      </c>
      <c r="M1" s="7"/>
    </row>
    <row r="2" spans="1:15" s="1" customFormat="1" ht="57" customHeight="1" thickTop="1" thickBot="1" x14ac:dyDescent="0.25">
      <c r="B2" s="170" t="s">
        <v>19</v>
      </c>
      <c r="C2" s="171"/>
      <c r="D2" s="8"/>
      <c r="E2" s="9"/>
      <c r="F2" s="104" t="str">
        <f>Rozdelovnik!C6</f>
        <v>Výstavba nových fotovoltaických zdrojů v lokalitě Ústí nad Labem, Pětidomí</v>
      </c>
      <c r="G2" s="10"/>
      <c r="H2" s="11"/>
      <c r="I2" s="172" t="s">
        <v>20</v>
      </c>
      <c r="J2" s="173"/>
      <c r="K2" s="174">
        <f>SUMIFS(L:L,B:B,"SOUČET")</f>
        <v>0</v>
      </c>
      <c r="L2" s="175"/>
    </row>
    <row r="3" spans="1:15" s="1" customFormat="1" ht="42.75" customHeight="1" thickTop="1" thickBot="1" x14ac:dyDescent="0.25">
      <c r="B3" s="12" t="s">
        <v>21</v>
      </c>
      <c r="C3" s="13"/>
      <c r="D3" s="176" t="s">
        <v>112</v>
      </c>
      <c r="E3" s="176"/>
      <c r="F3" s="14" t="s">
        <v>22</v>
      </c>
      <c r="G3" s="15"/>
      <c r="H3" s="16"/>
      <c r="I3" s="17"/>
      <c r="J3" s="18"/>
      <c r="K3" s="177"/>
      <c r="L3" s="178"/>
    </row>
    <row r="4" spans="1:15" s="1" customFormat="1" ht="18" customHeight="1" thickTop="1" x14ac:dyDescent="0.2">
      <c r="B4" s="179" t="s">
        <v>23</v>
      </c>
      <c r="C4" s="180"/>
      <c r="D4" s="181"/>
      <c r="E4" s="19" t="s">
        <v>24</v>
      </c>
      <c r="F4" s="20" t="s">
        <v>22</v>
      </c>
      <c r="G4" s="21"/>
      <c r="H4" s="22"/>
      <c r="I4" s="182" t="s">
        <v>25</v>
      </c>
      <c r="J4" s="183"/>
      <c r="K4" s="23"/>
      <c r="L4" s="24"/>
    </row>
    <row r="5" spans="1:15" s="1" customFormat="1" ht="18" customHeight="1" x14ac:dyDescent="0.2">
      <c r="B5" s="25" t="s">
        <v>26</v>
      </c>
      <c r="C5" s="26"/>
      <c r="D5" s="26"/>
      <c r="E5" s="19" t="s">
        <v>27</v>
      </c>
      <c r="F5" s="184" t="str">
        <f>IF((E5="Stádium 2"),"  Dokumentace pro územní řízení - DUR",(IF((E5="Stádium 3"),"  Projektová dokumentace (DOS/DSP)","")))</f>
        <v xml:space="preserve">  Dokumentace pro územní řízení - DUR</v>
      </c>
      <c r="G5" s="184"/>
      <c r="H5" s="185"/>
      <c r="I5" s="186" t="s">
        <v>28</v>
      </c>
      <c r="J5" s="181"/>
      <c r="K5" s="27"/>
      <c r="L5" s="28"/>
    </row>
    <row r="6" spans="1:15" s="1" customFormat="1" ht="18" customHeight="1" x14ac:dyDescent="0.2">
      <c r="B6" s="25" t="s">
        <v>29</v>
      </c>
      <c r="C6" s="26"/>
      <c r="D6" s="26"/>
      <c r="E6" s="29" t="s">
        <v>30</v>
      </c>
      <c r="F6" s="187"/>
      <c r="G6" s="187"/>
      <c r="H6" s="188"/>
      <c r="I6" s="186" t="s">
        <v>31</v>
      </c>
      <c r="J6" s="181"/>
      <c r="K6" s="30"/>
      <c r="L6" s="28"/>
      <c r="O6" s="31"/>
    </row>
    <row r="7" spans="1:15" s="1" customFormat="1" ht="18" customHeight="1" x14ac:dyDescent="0.2">
      <c r="B7" s="189" t="s">
        <v>32</v>
      </c>
      <c r="C7" s="190"/>
      <c r="D7" s="190"/>
      <c r="E7" s="32">
        <v>45170</v>
      </c>
      <c r="F7" s="191" t="s">
        <v>33</v>
      </c>
      <c r="G7" s="192"/>
      <c r="H7" s="193"/>
      <c r="I7" s="194" t="s">
        <v>34</v>
      </c>
      <c r="J7" s="180"/>
      <c r="K7" s="30">
        <v>2022</v>
      </c>
      <c r="L7" s="33"/>
      <c r="O7" s="34"/>
    </row>
    <row r="8" spans="1:15" s="1" customFormat="1" ht="19.5" customHeight="1" thickBot="1" x14ac:dyDescent="0.25">
      <c r="B8" s="195" t="s">
        <v>35</v>
      </c>
      <c r="C8" s="196"/>
      <c r="D8" s="196"/>
      <c r="E8" s="35">
        <v>45444</v>
      </c>
      <c r="F8" s="36" t="s">
        <v>36</v>
      </c>
      <c r="G8" s="197" t="s">
        <v>37</v>
      </c>
      <c r="H8" s="198"/>
      <c r="I8" s="199" t="s">
        <v>38</v>
      </c>
      <c r="J8" s="190"/>
      <c r="K8" s="37"/>
      <c r="L8" s="38"/>
    </row>
    <row r="9" spans="1:15" s="1" customFormat="1" ht="9.75" customHeight="1" x14ac:dyDescent="0.2">
      <c r="B9" s="202" t="str">
        <f>F2</f>
        <v>Výstavba nových fotovoltaických zdrojů v lokalitě Ústí nad Labem, Pětidomí</v>
      </c>
      <c r="C9" s="203"/>
      <c r="D9" s="203"/>
      <c r="E9" s="203"/>
      <c r="F9" s="203"/>
      <c r="G9" s="203"/>
      <c r="H9" s="203"/>
      <c r="I9" s="203"/>
      <c r="J9" s="203"/>
      <c r="K9" s="39" t="str">
        <f>$I$5</f>
        <v>ISPROFIN:</v>
      </c>
      <c r="L9" s="40">
        <f>K5</f>
        <v>0</v>
      </c>
    </row>
    <row r="10" spans="1:15" s="1" customFormat="1" ht="15" customHeight="1" x14ac:dyDescent="0.2">
      <c r="B10" s="204" t="s">
        <v>39</v>
      </c>
      <c r="C10" s="206" t="s">
        <v>40</v>
      </c>
      <c r="D10" s="206" t="s">
        <v>41</v>
      </c>
      <c r="E10" s="206" t="s">
        <v>42</v>
      </c>
      <c r="F10" s="208" t="s">
        <v>43</v>
      </c>
      <c r="G10" s="208" t="s">
        <v>44</v>
      </c>
      <c r="H10" s="208" t="s">
        <v>45</v>
      </c>
      <c r="I10" s="206" t="s">
        <v>46</v>
      </c>
      <c r="J10" s="206" t="s">
        <v>47</v>
      </c>
      <c r="K10" s="200" t="s">
        <v>48</v>
      </c>
      <c r="L10" s="201"/>
    </row>
    <row r="11" spans="1:15" s="1" customFormat="1" ht="15" customHeight="1" x14ac:dyDescent="0.2">
      <c r="B11" s="204"/>
      <c r="C11" s="206"/>
      <c r="D11" s="206"/>
      <c r="E11" s="206"/>
      <c r="F11" s="208"/>
      <c r="G11" s="208"/>
      <c r="H11" s="208"/>
      <c r="I11" s="206"/>
      <c r="J11" s="206"/>
      <c r="K11" s="200"/>
      <c r="L11" s="201"/>
    </row>
    <row r="12" spans="1:15" s="1" customFormat="1" ht="12.75" customHeight="1" thickBot="1" x14ac:dyDescent="0.25">
      <c r="B12" s="205"/>
      <c r="C12" s="207"/>
      <c r="D12" s="207"/>
      <c r="E12" s="207"/>
      <c r="F12" s="209"/>
      <c r="G12" s="209"/>
      <c r="H12" s="209"/>
      <c r="I12" s="207"/>
      <c r="J12" s="207"/>
      <c r="K12" s="41" t="s">
        <v>49</v>
      </c>
      <c r="L12" s="42" t="s">
        <v>50</v>
      </c>
    </row>
    <row r="13" spans="1:15" s="49" customFormat="1" ht="15" customHeight="1" thickBot="1" x14ac:dyDescent="0.25">
      <c r="A13" s="43" t="s">
        <v>51</v>
      </c>
      <c r="B13" s="44" t="s">
        <v>52</v>
      </c>
      <c r="C13" s="45">
        <v>1</v>
      </c>
      <c r="D13" s="46"/>
      <c r="E13" s="46"/>
      <c r="F13" s="47" t="s">
        <v>53</v>
      </c>
      <c r="G13" s="45"/>
      <c r="H13" s="45"/>
      <c r="I13" s="45"/>
      <c r="J13" s="45"/>
      <c r="K13" s="45"/>
      <c r="L13" s="48"/>
    </row>
    <row r="14" spans="1:15" s="49" customFormat="1" ht="13.5" customHeight="1" thickBot="1" x14ac:dyDescent="0.25">
      <c r="A14" s="50" t="s">
        <v>54</v>
      </c>
      <c r="B14" s="51">
        <f>1+MAX($B$13:B13)</f>
        <v>1</v>
      </c>
      <c r="C14" s="52" t="s">
        <v>55</v>
      </c>
      <c r="D14" s="53"/>
      <c r="E14" s="54" t="s">
        <v>56</v>
      </c>
      <c r="F14" s="55" t="s">
        <v>57</v>
      </c>
      <c r="G14" s="54" t="s">
        <v>58</v>
      </c>
      <c r="H14" s="56">
        <v>1</v>
      </c>
      <c r="I14" s="54"/>
      <c r="J14" s="57" t="str">
        <f>IF(I14=0,"",I14*H14)</f>
        <v/>
      </c>
      <c r="K14" s="58"/>
      <c r="L14" s="59">
        <f>ROUND((ROUND(H14,3))*(ROUND(K14,2)),2)</f>
        <v>0</v>
      </c>
    </row>
    <row r="15" spans="1:15" s="49" customFormat="1" ht="12.75" customHeight="1" x14ac:dyDescent="0.2">
      <c r="A15" s="50" t="s">
        <v>59</v>
      </c>
      <c r="B15" s="60"/>
      <c r="C15" s="61"/>
      <c r="D15" s="61"/>
      <c r="E15" s="61"/>
      <c r="F15" s="62" t="s">
        <v>60</v>
      </c>
      <c r="G15" s="63"/>
      <c r="H15" s="63"/>
      <c r="I15" s="63"/>
      <c r="J15" s="63"/>
      <c r="K15" s="63"/>
      <c r="L15" s="64"/>
    </row>
    <row r="16" spans="1:15" s="49" customFormat="1" ht="12.75" customHeight="1" x14ac:dyDescent="0.2">
      <c r="A16" s="50" t="s">
        <v>61</v>
      </c>
      <c r="B16" s="60"/>
      <c r="C16" s="61"/>
      <c r="D16" s="61"/>
      <c r="E16" s="61"/>
      <c r="F16" s="65" t="s">
        <v>141</v>
      </c>
      <c r="G16" s="63"/>
      <c r="H16" s="63"/>
      <c r="I16" s="63"/>
      <c r="J16" s="63"/>
      <c r="K16" s="63"/>
      <c r="L16" s="64"/>
    </row>
    <row r="17" spans="1:12" s="49" customFormat="1" ht="81" customHeight="1" thickBot="1" x14ac:dyDescent="0.25">
      <c r="A17" s="50" t="s">
        <v>63</v>
      </c>
      <c r="B17" s="66"/>
      <c r="C17" s="67"/>
      <c r="D17" s="67"/>
      <c r="E17" s="67"/>
      <c r="F17" s="68" t="s">
        <v>142</v>
      </c>
      <c r="G17" s="69"/>
      <c r="H17" s="69"/>
      <c r="I17" s="69"/>
      <c r="J17" s="69"/>
      <c r="K17" s="69"/>
      <c r="L17" s="70"/>
    </row>
    <row r="18" spans="1:12" s="49" customFormat="1" ht="13.5" customHeight="1" thickBot="1" x14ac:dyDescent="0.25">
      <c r="A18" s="50" t="s">
        <v>54</v>
      </c>
      <c r="B18" s="51">
        <f>1+MAX($B$13:B17)</f>
        <v>2</v>
      </c>
      <c r="C18" s="52" t="s">
        <v>65</v>
      </c>
      <c r="D18" s="53"/>
      <c r="E18" s="54" t="s">
        <v>56</v>
      </c>
      <c r="F18" s="55" t="s">
        <v>66</v>
      </c>
      <c r="G18" s="54" t="s">
        <v>58</v>
      </c>
      <c r="H18" s="56">
        <v>1</v>
      </c>
      <c r="I18" s="54"/>
      <c r="J18" s="57" t="str">
        <f>IF(I18=0,"",I18*H18)</f>
        <v/>
      </c>
      <c r="K18" s="58"/>
      <c r="L18" s="59">
        <f>ROUND((ROUND(H18,3))*(ROUND(K18,2)),2)</f>
        <v>0</v>
      </c>
    </row>
    <row r="19" spans="1:12" s="49" customFormat="1" ht="12.75" customHeight="1" x14ac:dyDescent="0.2">
      <c r="A19" s="50" t="s">
        <v>59</v>
      </c>
      <c r="B19" s="60"/>
      <c r="C19" s="61"/>
      <c r="D19" s="61"/>
      <c r="E19" s="61"/>
      <c r="F19" s="62" t="s">
        <v>67</v>
      </c>
      <c r="G19" s="63"/>
      <c r="H19" s="63"/>
      <c r="I19" s="63"/>
      <c r="J19" s="63"/>
      <c r="K19" s="63"/>
      <c r="L19" s="64"/>
    </row>
    <row r="20" spans="1:12" s="49" customFormat="1" ht="12.75" customHeight="1" x14ac:dyDescent="0.2">
      <c r="A20" s="50" t="s">
        <v>61</v>
      </c>
      <c r="B20" s="60"/>
      <c r="C20" s="61"/>
      <c r="D20" s="61"/>
      <c r="E20" s="61"/>
      <c r="F20" s="65" t="s">
        <v>141</v>
      </c>
      <c r="G20" s="63"/>
      <c r="H20" s="63"/>
      <c r="I20" s="63"/>
      <c r="J20" s="63"/>
      <c r="K20" s="63"/>
      <c r="L20" s="64"/>
    </row>
    <row r="21" spans="1:12" s="49" customFormat="1" ht="81" customHeight="1" thickBot="1" x14ac:dyDescent="0.25">
      <c r="A21" s="50" t="s">
        <v>63</v>
      </c>
      <c r="B21" s="66"/>
      <c r="C21" s="67"/>
      <c r="D21" s="67"/>
      <c r="E21" s="67"/>
      <c r="F21" s="68" t="s">
        <v>143</v>
      </c>
      <c r="G21" s="69"/>
      <c r="H21" s="69"/>
      <c r="I21" s="69"/>
      <c r="J21" s="69"/>
      <c r="K21" s="69"/>
      <c r="L21" s="70"/>
    </row>
    <row r="22" spans="1:12" s="49" customFormat="1" ht="13.5" customHeight="1" thickBot="1" x14ac:dyDescent="0.25">
      <c r="A22" s="50" t="s">
        <v>54</v>
      </c>
      <c r="B22" s="51">
        <v>3</v>
      </c>
      <c r="C22" s="52" t="s">
        <v>69</v>
      </c>
      <c r="D22" s="53"/>
      <c r="E22" s="54" t="s">
        <v>56</v>
      </c>
      <c r="F22" s="55" t="s">
        <v>70</v>
      </c>
      <c r="G22" s="54" t="s">
        <v>58</v>
      </c>
      <c r="H22" s="56">
        <v>1</v>
      </c>
      <c r="I22" s="54"/>
      <c r="J22" s="57" t="str">
        <f>IF(I22=0,"",I22*H22)</f>
        <v/>
      </c>
      <c r="K22" s="58"/>
      <c r="L22" s="59">
        <f>ROUND((ROUND(H22,3))*(ROUND(K22,2)),2)</f>
        <v>0</v>
      </c>
    </row>
    <row r="23" spans="1:12" s="49" customFormat="1" ht="12.75" customHeight="1" x14ac:dyDescent="0.2">
      <c r="A23" s="50" t="s">
        <v>59</v>
      </c>
      <c r="B23" s="71"/>
      <c r="C23" s="72"/>
      <c r="D23" s="72"/>
      <c r="E23" s="72"/>
      <c r="F23" s="62" t="s">
        <v>71</v>
      </c>
      <c r="G23" s="63"/>
      <c r="H23" s="63"/>
      <c r="I23" s="63"/>
      <c r="J23" s="63"/>
      <c r="K23" s="63"/>
      <c r="L23" s="64"/>
    </row>
    <row r="24" spans="1:12" s="49" customFormat="1" ht="12.75" customHeight="1" x14ac:dyDescent="0.2">
      <c r="A24" s="50" t="s">
        <v>61</v>
      </c>
      <c r="B24" s="71"/>
      <c r="C24" s="72"/>
      <c r="D24" s="72"/>
      <c r="E24" s="72"/>
      <c r="F24" s="65" t="s">
        <v>141</v>
      </c>
      <c r="G24" s="63"/>
      <c r="H24" s="63"/>
      <c r="I24" s="63"/>
      <c r="J24" s="63"/>
      <c r="K24" s="63"/>
      <c r="L24" s="64"/>
    </row>
    <row r="25" spans="1:12" s="49" customFormat="1" ht="42.75" customHeight="1" thickBot="1" x14ac:dyDescent="0.25">
      <c r="A25" s="50" t="s">
        <v>63</v>
      </c>
      <c r="B25" s="73"/>
      <c r="C25" s="74"/>
      <c r="D25" s="74"/>
      <c r="E25" s="74"/>
      <c r="F25" s="68" t="s">
        <v>144</v>
      </c>
      <c r="G25" s="69"/>
      <c r="H25" s="69"/>
      <c r="I25" s="69"/>
      <c r="J25" s="69"/>
      <c r="K25" s="69"/>
      <c r="L25" s="70"/>
    </row>
    <row r="26" spans="1:12" ht="13.5" thickBot="1" x14ac:dyDescent="0.25">
      <c r="A26" s="75" t="s">
        <v>73</v>
      </c>
      <c r="B26" s="76" t="s">
        <v>74</v>
      </c>
      <c r="C26" s="77" t="s">
        <v>75</v>
      </c>
      <c r="D26" s="78"/>
      <c r="E26" s="78"/>
      <c r="F26" s="79" t="s">
        <v>53</v>
      </c>
      <c r="G26" s="77"/>
      <c r="H26" s="77"/>
      <c r="I26" s="77"/>
      <c r="J26" s="77"/>
      <c r="K26" s="77"/>
      <c r="L26" s="80">
        <f>SUM(L14:L25)</f>
        <v>0</v>
      </c>
    </row>
    <row r="27" spans="1:12" ht="13.5" thickBot="1" x14ac:dyDescent="0.25">
      <c r="A27" s="43" t="s">
        <v>51</v>
      </c>
      <c r="B27" s="44" t="s">
        <v>52</v>
      </c>
      <c r="C27" s="45">
        <v>2</v>
      </c>
      <c r="D27" s="46"/>
      <c r="E27" s="46"/>
      <c r="F27" s="47" t="s">
        <v>76</v>
      </c>
      <c r="G27" s="45"/>
      <c r="H27" s="45"/>
      <c r="I27" s="45"/>
      <c r="J27" s="45"/>
      <c r="K27" s="45"/>
      <c r="L27" s="48"/>
    </row>
    <row r="28" spans="1:12" s="49" customFormat="1" ht="13.5" customHeight="1" thickBot="1" x14ac:dyDescent="0.25">
      <c r="A28" s="50" t="s">
        <v>54</v>
      </c>
      <c r="B28" s="51">
        <f>1+MAX($B$13:B23)</f>
        <v>4</v>
      </c>
      <c r="C28" s="52" t="s">
        <v>77</v>
      </c>
      <c r="D28" s="53"/>
      <c r="E28" s="54" t="s">
        <v>56</v>
      </c>
      <c r="F28" s="55" t="s">
        <v>78</v>
      </c>
      <c r="G28" s="54" t="s">
        <v>58</v>
      </c>
      <c r="H28" s="56">
        <v>1</v>
      </c>
      <c r="I28" s="54"/>
      <c r="J28" s="57" t="str">
        <f>IF(I28=0,"",I28*H28)</f>
        <v/>
      </c>
      <c r="K28" s="58"/>
      <c r="L28" s="59">
        <f>ROUND((ROUND(H28,3))*(ROUND(K28,2)),2)</f>
        <v>0</v>
      </c>
    </row>
    <row r="29" spans="1:12" s="49" customFormat="1" ht="12.75" customHeight="1" x14ac:dyDescent="0.2">
      <c r="A29" s="50" t="s">
        <v>59</v>
      </c>
      <c r="B29" s="71"/>
      <c r="C29" s="72"/>
      <c r="D29" s="72"/>
      <c r="E29" s="72"/>
      <c r="F29" s="62" t="s">
        <v>79</v>
      </c>
      <c r="G29" s="63"/>
      <c r="H29" s="63"/>
      <c r="I29" s="63"/>
      <c r="J29" s="63"/>
      <c r="K29" s="63"/>
      <c r="L29" s="64"/>
    </row>
    <row r="30" spans="1:12" s="49" customFormat="1" ht="12.75" customHeight="1" x14ac:dyDescent="0.2">
      <c r="A30" s="50" t="s">
        <v>61</v>
      </c>
      <c r="B30" s="71"/>
      <c r="C30" s="72"/>
      <c r="D30" s="72"/>
      <c r="E30" s="72"/>
      <c r="F30" s="65" t="s">
        <v>141</v>
      </c>
      <c r="G30" s="63"/>
      <c r="H30" s="63"/>
      <c r="I30" s="63"/>
      <c r="J30" s="63"/>
      <c r="K30" s="63"/>
      <c r="L30" s="64"/>
    </row>
    <row r="31" spans="1:12" s="49" customFormat="1" ht="60" customHeight="1" thickBot="1" x14ac:dyDescent="0.25">
      <c r="A31" s="50" t="s">
        <v>63</v>
      </c>
      <c r="B31" s="73"/>
      <c r="C31" s="74"/>
      <c r="D31" s="74"/>
      <c r="E31" s="74"/>
      <c r="F31" s="68" t="s">
        <v>80</v>
      </c>
      <c r="G31" s="69"/>
      <c r="H31" s="69"/>
      <c r="I31" s="69"/>
      <c r="J31" s="69"/>
      <c r="K31" s="69"/>
      <c r="L31" s="70"/>
    </row>
    <row r="32" spans="1:12" ht="13.5" thickBot="1" x14ac:dyDescent="0.25">
      <c r="A32" s="75"/>
      <c r="B32" s="76" t="s">
        <v>74</v>
      </c>
      <c r="C32" s="77" t="s">
        <v>75</v>
      </c>
      <c r="D32" s="78"/>
      <c r="E32" s="78"/>
      <c r="F32" s="79" t="s">
        <v>76</v>
      </c>
      <c r="G32" s="77"/>
      <c r="H32" s="77"/>
      <c r="I32" s="77"/>
      <c r="J32" s="77"/>
      <c r="K32" s="77"/>
      <c r="L32" s="80">
        <f>SUM(L28:L31)</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J10:J12"/>
    <mergeCell ref="K10:L11"/>
    <mergeCell ref="B9:J9"/>
    <mergeCell ref="B10:B12"/>
    <mergeCell ref="C10:C12"/>
    <mergeCell ref="D10:D12"/>
    <mergeCell ref="E10:E12"/>
    <mergeCell ref="F10:F12"/>
    <mergeCell ref="G10:G12"/>
    <mergeCell ref="H10:H12"/>
    <mergeCell ref="I10:I12"/>
  </mergeCells>
  <conditionalFormatting sqref="K14">
    <cfRule type="expression" dxfId="11" priority="4">
      <formula>$K$14=""</formula>
    </cfRule>
  </conditionalFormatting>
  <conditionalFormatting sqref="K18">
    <cfRule type="expression" dxfId="10" priority="3">
      <formula>$K$18=""</formula>
    </cfRule>
  </conditionalFormatting>
  <conditionalFormatting sqref="K22">
    <cfRule type="expression" dxfId="9" priority="2">
      <formula>$K$22=""</formula>
    </cfRule>
  </conditionalFormatting>
  <conditionalFormatting sqref="K28">
    <cfRule type="expression" dxfId="8" priority="1">
      <formula>$K$28=""</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xr:uid="{00000000-0002-0000-0600-000000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 type="date" allowBlank="1" showInputMessage="1" showErrorMessage="1" sqref="L8" xr:uid="{00000000-0002-0000-06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6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6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600-000004000000}">
      <formula1>42370</formula1>
      <formula2>55153</formula2>
    </dataValidation>
    <dataValidation allowBlank="1" showInputMessage="1" showErrorMessage="1" promptTitle="S-kód" prompt="Číslo pod kterým je stavba evidovaná v systému SŽDC." sqref="K6" xr:uid="{00000000-0002-0000-06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6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6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600-000008000000}"/>
    <dataValidation type="date" allowBlank="1" showInputMessage="1" showErrorMessage="1" error="Rozmezí let 2017 - 2050" promptTitle="Vložit rok" prompt="ve formátu:_x000a_rrrr" sqref="K7" xr:uid="{00000000-0002-0000-0600-000009000000}">
      <formula1>2017</formula1>
      <formula2>2050</formula2>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7" tint="0.79998168889431442"/>
    <pageSetUpPr fitToPage="1"/>
  </sheetPr>
  <dimension ref="A1:O32"/>
  <sheetViews>
    <sheetView view="pageBreakPreview" topLeftCell="B1" zoomScaleNormal="100" zoomScaleSheetLayoutView="100" workbookViewId="0">
      <selection activeCell="K14" sqref="K14"/>
    </sheetView>
  </sheetViews>
  <sheetFormatPr defaultColWidth="8" defaultRowHeight="11.25" x14ac:dyDescent="0.2"/>
  <cols>
    <col min="1" max="1" width="2.75" style="81" hidden="1" customWidth="1"/>
    <col min="2" max="2" width="7.5" style="81" customWidth="1"/>
    <col min="3" max="3" width="9.25" style="81" customWidth="1"/>
    <col min="4" max="4" width="8.75" style="81" customWidth="1"/>
    <col min="5" max="5" width="10" style="81" customWidth="1"/>
    <col min="6" max="6" width="64.875" style="81" customWidth="1"/>
    <col min="7" max="7" width="7.875" style="82" customWidth="1"/>
    <col min="8" max="8" width="11.375" style="82" customWidth="1"/>
    <col min="9" max="9" width="9.5" style="82" customWidth="1"/>
    <col min="10" max="10" width="8.875" style="82" customWidth="1"/>
    <col min="11" max="11" width="11.25" style="82" customWidth="1"/>
    <col min="12" max="12" width="16.625" style="82" customWidth="1"/>
    <col min="13" max="14" width="24.75" style="81" customWidth="1"/>
    <col min="15" max="15" width="8" style="81" customWidth="1"/>
    <col min="16" max="16384" width="8" style="81"/>
  </cols>
  <sheetData>
    <row r="1" spans="1:15" s="1" customFormat="1" ht="30.75" customHeight="1" thickTop="1" thickBot="1" x14ac:dyDescent="0.25">
      <c r="B1" s="168" t="s">
        <v>17</v>
      </c>
      <c r="C1" s="169"/>
      <c r="D1" s="169"/>
      <c r="E1" s="2"/>
      <c r="F1" s="2" t="s">
        <v>18</v>
      </c>
      <c r="G1" s="2"/>
      <c r="H1" s="3"/>
      <c r="I1" s="4"/>
      <c r="J1" s="5"/>
      <c r="K1" s="5"/>
      <c r="L1" s="6" t="str">
        <f>D3</f>
        <v>SO 98-98-05</v>
      </c>
      <c r="M1" s="7"/>
    </row>
    <row r="2" spans="1:15" s="1" customFormat="1" ht="57" customHeight="1" thickTop="1" thickBot="1" x14ac:dyDescent="0.25">
      <c r="B2" s="170" t="s">
        <v>19</v>
      </c>
      <c r="C2" s="171"/>
      <c r="D2" s="8"/>
      <c r="E2" s="9"/>
      <c r="F2" s="104">
        <f>Rozdelovnik!C7</f>
        <v>0</v>
      </c>
      <c r="G2" s="10"/>
      <c r="H2" s="11"/>
      <c r="I2" s="172" t="s">
        <v>20</v>
      </c>
      <c r="J2" s="173"/>
      <c r="K2" s="174">
        <f>SUMIFS(L:L,B:B,"SOUČET")</f>
        <v>0</v>
      </c>
      <c r="L2" s="175"/>
    </row>
    <row r="3" spans="1:15" s="1" customFormat="1" ht="42.75" customHeight="1" thickTop="1" thickBot="1" x14ac:dyDescent="0.25">
      <c r="B3" s="12" t="s">
        <v>21</v>
      </c>
      <c r="C3" s="13"/>
      <c r="D3" s="176" t="s">
        <v>110</v>
      </c>
      <c r="E3" s="176"/>
      <c r="F3" s="14" t="s">
        <v>22</v>
      </c>
      <c r="G3" s="15"/>
      <c r="H3" s="16"/>
      <c r="I3" s="17"/>
      <c r="J3" s="18"/>
      <c r="K3" s="177"/>
      <c r="L3" s="178"/>
    </row>
    <row r="4" spans="1:15" s="1" customFormat="1" ht="18" customHeight="1" thickTop="1" x14ac:dyDescent="0.2">
      <c r="B4" s="179" t="s">
        <v>23</v>
      </c>
      <c r="C4" s="180"/>
      <c r="D4" s="181"/>
      <c r="E4" s="19" t="s">
        <v>24</v>
      </c>
      <c r="F4" s="20" t="s">
        <v>22</v>
      </c>
      <c r="G4" s="21"/>
      <c r="H4" s="22"/>
      <c r="I4" s="182" t="s">
        <v>25</v>
      </c>
      <c r="J4" s="183"/>
      <c r="K4" s="23"/>
      <c r="L4" s="24"/>
    </row>
    <row r="5" spans="1:15" s="1" customFormat="1" ht="18" customHeight="1" x14ac:dyDescent="0.2">
      <c r="B5" s="25" t="s">
        <v>26</v>
      </c>
      <c r="C5" s="26"/>
      <c r="D5" s="26"/>
      <c r="E5" s="19" t="s">
        <v>27</v>
      </c>
      <c r="F5" s="184" t="str">
        <f>IF((E5="Stádium 2"),"  Dokumentace pro územní řízení - DUR",(IF((E5="Stádium 3"),"  Projektová dokumentace (DOS/DSP)","")))</f>
        <v xml:space="preserve">  Dokumentace pro územní řízení - DUR</v>
      </c>
      <c r="G5" s="184"/>
      <c r="H5" s="185"/>
      <c r="I5" s="186" t="s">
        <v>28</v>
      </c>
      <c r="J5" s="181"/>
      <c r="K5" s="27"/>
      <c r="L5" s="28"/>
    </row>
    <row r="6" spans="1:15" s="1" customFormat="1" ht="18" customHeight="1" x14ac:dyDescent="0.2">
      <c r="B6" s="25" t="s">
        <v>29</v>
      </c>
      <c r="C6" s="26"/>
      <c r="D6" s="26"/>
      <c r="E6" s="29" t="s">
        <v>30</v>
      </c>
      <c r="F6" s="187"/>
      <c r="G6" s="187"/>
      <c r="H6" s="188"/>
      <c r="I6" s="186" t="s">
        <v>31</v>
      </c>
      <c r="J6" s="181"/>
      <c r="K6" s="30"/>
      <c r="L6" s="28"/>
      <c r="O6" s="31"/>
    </row>
    <row r="7" spans="1:15" s="1" customFormat="1" ht="18" customHeight="1" x14ac:dyDescent="0.2">
      <c r="B7" s="189" t="s">
        <v>32</v>
      </c>
      <c r="C7" s="190"/>
      <c r="D7" s="190"/>
      <c r="E7" s="32">
        <v>45170</v>
      </c>
      <c r="F7" s="191" t="s">
        <v>33</v>
      </c>
      <c r="G7" s="192"/>
      <c r="H7" s="193"/>
      <c r="I7" s="194" t="s">
        <v>34</v>
      </c>
      <c r="J7" s="180"/>
      <c r="K7" s="30">
        <v>2022</v>
      </c>
      <c r="L7" s="33"/>
      <c r="O7" s="34"/>
    </row>
    <row r="8" spans="1:15" s="1" customFormat="1" ht="19.5" customHeight="1" thickBot="1" x14ac:dyDescent="0.25">
      <c r="B8" s="195" t="s">
        <v>35</v>
      </c>
      <c r="C8" s="196"/>
      <c r="D8" s="196"/>
      <c r="E8" s="35">
        <v>45444</v>
      </c>
      <c r="F8" s="36" t="s">
        <v>36</v>
      </c>
      <c r="G8" s="197" t="s">
        <v>37</v>
      </c>
      <c r="H8" s="198"/>
      <c r="I8" s="199" t="s">
        <v>38</v>
      </c>
      <c r="J8" s="190"/>
      <c r="K8" s="37"/>
      <c r="L8" s="38"/>
    </row>
    <row r="9" spans="1:15" s="1" customFormat="1" ht="9.75" customHeight="1" x14ac:dyDescent="0.2">
      <c r="B9" s="202">
        <f>F2</f>
        <v>0</v>
      </c>
      <c r="C9" s="203"/>
      <c r="D9" s="203"/>
      <c r="E9" s="203"/>
      <c r="F9" s="203"/>
      <c r="G9" s="203"/>
      <c r="H9" s="203"/>
      <c r="I9" s="203"/>
      <c r="J9" s="203"/>
      <c r="K9" s="39" t="str">
        <f>$I$5</f>
        <v>ISPROFIN:</v>
      </c>
      <c r="L9" s="40">
        <f>K5</f>
        <v>0</v>
      </c>
    </row>
    <row r="10" spans="1:15" s="1" customFormat="1" ht="15" customHeight="1" x14ac:dyDescent="0.2">
      <c r="B10" s="204" t="s">
        <v>39</v>
      </c>
      <c r="C10" s="206" t="s">
        <v>40</v>
      </c>
      <c r="D10" s="206" t="s">
        <v>41</v>
      </c>
      <c r="E10" s="206" t="s">
        <v>42</v>
      </c>
      <c r="F10" s="208" t="s">
        <v>43</v>
      </c>
      <c r="G10" s="208" t="s">
        <v>44</v>
      </c>
      <c r="H10" s="208" t="s">
        <v>45</v>
      </c>
      <c r="I10" s="206" t="s">
        <v>46</v>
      </c>
      <c r="J10" s="206" t="s">
        <v>47</v>
      </c>
      <c r="K10" s="200" t="s">
        <v>48</v>
      </c>
      <c r="L10" s="201"/>
    </row>
    <row r="11" spans="1:15" s="1" customFormat="1" ht="15" customHeight="1" x14ac:dyDescent="0.2">
      <c r="B11" s="204"/>
      <c r="C11" s="206"/>
      <c r="D11" s="206"/>
      <c r="E11" s="206"/>
      <c r="F11" s="208"/>
      <c r="G11" s="208"/>
      <c r="H11" s="208"/>
      <c r="I11" s="206"/>
      <c r="J11" s="206"/>
      <c r="K11" s="200"/>
      <c r="L11" s="201"/>
    </row>
    <row r="12" spans="1:15" s="1" customFormat="1" ht="12.75" customHeight="1" thickBot="1" x14ac:dyDescent="0.25">
      <c r="B12" s="205"/>
      <c r="C12" s="207"/>
      <c r="D12" s="207"/>
      <c r="E12" s="207"/>
      <c r="F12" s="209"/>
      <c r="G12" s="209"/>
      <c r="H12" s="209"/>
      <c r="I12" s="207"/>
      <c r="J12" s="207"/>
      <c r="K12" s="41" t="s">
        <v>49</v>
      </c>
      <c r="L12" s="42" t="s">
        <v>50</v>
      </c>
    </row>
    <row r="13" spans="1:15" s="49" customFormat="1" ht="15" customHeight="1" thickBot="1" x14ac:dyDescent="0.25">
      <c r="A13" s="43" t="s">
        <v>51</v>
      </c>
      <c r="B13" s="44" t="s">
        <v>52</v>
      </c>
      <c r="C13" s="45">
        <v>1</v>
      </c>
      <c r="D13" s="46"/>
      <c r="E13" s="46"/>
      <c r="F13" s="47" t="s">
        <v>53</v>
      </c>
      <c r="G13" s="45"/>
      <c r="H13" s="45"/>
      <c r="I13" s="45"/>
      <c r="J13" s="45"/>
      <c r="K13" s="45"/>
      <c r="L13" s="48"/>
    </row>
    <row r="14" spans="1:15" s="49" customFormat="1" ht="13.5" customHeight="1" thickBot="1" x14ac:dyDescent="0.25">
      <c r="A14" s="50" t="s">
        <v>54</v>
      </c>
      <c r="B14" s="51">
        <f>1+MAX($B$13:B13)</f>
        <v>1</v>
      </c>
      <c r="C14" s="52" t="s">
        <v>55</v>
      </c>
      <c r="D14" s="53"/>
      <c r="E14" s="54" t="s">
        <v>56</v>
      </c>
      <c r="F14" s="55" t="s">
        <v>57</v>
      </c>
      <c r="G14" s="54" t="s">
        <v>58</v>
      </c>
      <c r="H14" s="56">
        <v>1</v>
      </c>
      <c r="I14" s="54"/>
      <c r="J14" s="57" t="str">
        <f>IF(I14=0,"",I14*H14)</f>
        <v/>
      </c>
      <c r="K14" s="58"/>
      <c r="L14" s="59">
        <f>ROUND((ROUND(H14,3))*(ROUND(K14,2)),2)</f>
        <v>0</v>
      </c>
    </row>
    <row r="15" spans="1:15" s="49" customFormat="1" ht="12.75" customHeight="1" x14ac:dyDescent="0.2">
      <c r="A15" s="50" t="s">
        <v>59</v>
      </c>
      <c r="B15" s="60"/>
      <c r="C15" s="61"/>
      <c r="D15" s="61"/>
      <c r="E15" s="61"/>
      <c r="F15" s="62" t="s">
        <v>60</v>
      </c>
      <c r="G15" s="63"/>
      <c r="H15" s="63"/>
      <c r="I15" s="63"/>
      <c r="J15" s="63"/>
      <c r="K15" s="63"/>
      <c r="L15" s="64"/>
    </row>
    <row r="16" spans="1:15" s="49" customFormat="1" ht="12.75" customHeight="1" x14ac:dyDescent="0.2">
      <c r="A16" s="50" t="s">
        <v>61</v>
      </c>
      <c r="B16" s="60"/>
      <c r="C16" s="61"/>
      <c r="D16" s="61"/>
      <c r="E16" s="61"/>
      <c r="F16" s="65" t="s">
        <v>62</v>
      </c>
      <c r="G16" s="63"/>
      <c r="H16" s="63"/>
      <c r="I16" s="63"/>
      <c r="J16" s="63"/>
      <c r="K16" s="63"/>
      <c r="L16" s="64"/>
    </row>
    <row r="17" spans="1:12" s="49" customFormat="1" ht="81" customHeight="1" thickBot="1" x14ac:dyDescent="0.25">
      <c r="A17" s="50" t="s">
        <v>63</v>
      </c>
      <c r="B17" s="66"/>
      <c r="C17" s="67"/>
      <c r="D17" s="67"/>
      <c r="E17" s="67"/>
      <c r="F17" s="68" t="s">
        <v>64</v>
      </c>
      <c r="G17" s="69"/>
      <c r="H17" s="69"/>
      <c r="I17" s="69"/>
      <c r="J17" s="69"/>
      <c r="K17" s="69"/>
      <c r="L17" s="70"/>
    </row>
    <row r="18" spans="1:12" s="49" customFormat="1" ht="13.5" customHeight="1" thickBot="1" x14ac:dyDescent="0.25">
      <c r="A18" s="50" t="s">
        <v>54</v>
      </c>
      <c r="B18" s="51">
        <f>1+MAX($B$13:B17)</f>
        <v>2</v>
      </c>
      <c r="C18" s="52" t="s">
        <v>65</v>
      </c>
      <c r="D18" s="53"/>
      <c r="E18" s="54" t="s">
        <v>56</v>
      </c>
      <c r="F18" s="55" t="s">
        <v>66</v>
      </c>
      <c r="G18" s="54" t="s">
        <v>58</v>
      </c>
      <c r="H18" s="56">
        <v>1</v>
      </c>
      <c r="I18" s="54"/>
      <c r="J18" s="57" t="str">
        <f>IF(I18=0,"",I18*H18)</f>
        <v/>
      </c>
      <c r="K18" s="58"/>
      <c r="L18" s="59">
        <f>ROUND((ROUND(H18,3))*(ROUND(K18,2)),2)</f>
        <v>0</v>
      </c>
    </row>
    <row r="19" spans="1:12" s="49" customFormat="1" ht="12.75" customHeight="1" x14ac:dyDescent="0.2">
      <c r="A19" s="50" t="s">
        <v>59</v>
      </c>
      <c r="B19" s="60"/>
      <c r="C19" s="61"/>
      <c r="D19" s="61"/>
      <c r="E19" s="61"/>
      <c r="F19" s="62" t="s">
        <v>67</v>
      </c>
      <c r="G19" s="63"/>
      <c r="H19" s="63"/>
      <c r="I19" s="63"/>
      <c r="J19" s="63"/>
      <c r="K19" s="63"/>
      <c r="L19" s="64"/>
    </row>
    <row r="20" spans="1:12" s="49" customFormat="1" ht="12.75" customHeight="1" x14ac:dyDescent="0.2">
      <c r="A20" s="50" t="s">
        <v>61</v>
      </c>
      <c r="B20" s="60"/>
      <c r="C20" s="61"/>
      <c r="D20" s="61"/>
      <c r="E20" s="61"/>
      <c r="F20" s="65" t="s">
        <v>62</v>
      </c>
      <c r="G20" s="63"/>
      <c r="H20" s="63"/>
      <c r="I20" s="63"/>
      <c r="J20" s="63"/>
      <c r="K20" s="63"/>
      <c r="L20" s="64"/>
    </row>
    <row r="21" spans="1:12" s="49" customFormat="1" ht="81" customHeight="1" thickBot="1" x14ac:dyDescent="0.25">
      <c r="A21" s="50" t="s">
        <v>63</v>
      </c>
      <c r="B21" s="66"/>
      <c r="C21" s="67"/>
      <c r="D21" s="67"/>
      <c r="E21" s="67"/>
      <c r="F21" s="68" t="s">
        <v>68</v>
      </c>
      <c r="G21" s="69"/>
      <c r="H21" s="69"/>
      <c r="I21" s="69"/>
      <c r="J21" s="69"/>
      <c r="K21" s="69"/>
      <c r="L21" s="70"/>
    </row>
    <row r="22" spans="1:12" s="49" customFormat="1" ht="13.5" customHeight="1" thickBot="1" x14ac:dyDescent="0.25">
      <c r="A22" s="50" t="s">
        <v>54</v>
      </c>
      <c r="B22" s="51">
        <v>3</v>
      </c>
      <c r="C22" s="52" t="s">
        <v>69</v>
      </c>
      <c r="D22" s="53"/>
      <c r="E22" s="54" t="s">
        <v>56</v>
      </c>
      <c r="F22" s="55" t="s">
        <v>70</v>
      </c>
      <c r="G22" s="54" t="s">
        <v>58</v>
      </c>
      <c r="H22" s="56">
        <v>1</v>
      </c>
      <c r="I22" s="54"/>
      <c r="J22" s="57" t="str">
        <f>IF(I22=0,"",I22*H22)</f>
        <v/>
      </c>
      <c r="K22" s="58"/>
      <c r="L22" s="59">
        <f>ROUND((ROUND(H22,3))*(ROUND(K22,2)),2)</f>
        <v>0</v>
      </c>
    </row>
    <row r="23" spans="1:12" s="49" customFormat="1" ht="12.75" customHeight="1" x14ac:dyDescent="0.2">
      <c r="A23" s="50" t="s">
        <v>59</v>
      </c>
      <c r="B23" s="71"/>
      <c r="C23" s="72"/>
      <c r="D23" s="72"/>
      <c r="E23" s="72"/>
      <c r="F23" s="62" t="s">
        <v>71</v>
      </c>
      <c r="G23" s="63"/>
      <c r="H23" s="63"/>
      <c r="I23" s="63"/>
      <c r="J23" s="63"/>
      <c r="K23" s="63"/>
      <c r="L23" s="64"/>
    </row>
    <row r="24" spans="1:12" s="49" customFormat="1" ht="12.75" customHeight="1" x14ac:dyDescent="0.2">
      <c r="A24" s="50" t="s">
        <v>61</v>
      </c>
      <c r="B24" s="71"/>
      <c r="C24" s="72"/>
      <c r="D24" s="72"/>
      <c r="E24" s="72"/>
      <c r="F24" s="65" t="s">
        <v>62</v>
      </c>
      <c r="G24" s="63"/>
      <c r="H24" s="63"/>
      <c r="I24" s="63"/>
      <c r="J24" s="63"/>
      <c r="K24" s="63"/>
      <c r="L24" s="64"/>
    </row>
    <row r="25" spans="1:12" s="49" customFormat="1" ht="42.75" customHeight="1" thickBot="1" x14ac:dyDescent="0.25">
      <c r="A25" s="50" t="s">
        <v>63</v>
      </c>
      <c r="B25" s="73"/>
      <c r="C25" s="74"/>
      <c r="D25" s="74"/>
      <c r="E25" s="74"/>
      <c r="F25" s="68" t="s">
        <v>72</v>
      </c>
      <c r="G25" s="69"/>
      <c r="H25" s="69"/>
      <c r="I25" s="69"/>
      <c r="J25" s="69"/>
      <c r="K25" s="69"/>
      <c r="L25" s="70"/>
    </row>
    <row r="26" spans="1:12" ht="13.5" thickBot="1" x14ac:dyDescent="0.25">
      <c r="A26" s="75" t="s">
        <v>73</v>
      </c>
      <c r="B26" s="76" t="s">
        <v>74</v>
      </c>
      <c r="C26" s="77" t="s">
        <v>75</v>
      </c>
      <c r="D26" s="78"/>
      <c r="E26" s="78"/>
      <c r="F26" s="79" t="s">
        <v>53</v>
      </c>
      <c r="G26" s="77"/>
      <c r="H26" s="77"/>
      <c r="I26" s="77"/>
      <c r="J26" s="77"/>
      <c r="K26" s="77"/>
      <c r="L26" s="80">
        <f>SUM(L14:L25)</f>
        <v>0</v>
      </c>
    </row>
    <row r="27" spans="1:12" ht="13.5" thickBot="1" x14ac:dyDescent="0.25">
      <c r="A27" s="43" t="s">
        <v>51</v>
      </c>
      <c r="B27" s="44" t="s">
        <v>52</v>
      </c>
      <c r="C27" s="45">
        <v>2</v>
      </c>
      <c r="D27" s="46"/>
      <c r="E27" s="46"/>
      <c r="F27" s="47" t="s">
        <v>76</v>
      </c>
      <c r="G27" s="45"/>
      <c r="H27" s="45"/>
      <c r="I27" s="45"/>
      <c r="J27" s="45"/>
      <c r="K27" s="45"/>
      <c r="L27" s="48"/>
    </row>
    <row r="28" spans="1:12" s="49" customFormat="1" ht="13.5" customHeight="1" thickBot="1" x14ac:dyDescent="0.25">
      <c r="A28" s="50" t="s">
        <v>54</v>
      </c>
      <c r="B28" s="51">
        <f>1+MAX($B$13:B23)</f>
        <v>4</v>
      </c>
      <c r="C28" s="52" t="s">
        <v>77</v>
      </c>
      <c r="D28" s="53"/>
      <c r="E28" s="54" t="s">
        <v>56</v>
      </c>
      <c r="F28" s="55" t="s">
        <v>78</v>
      </c>
      <c r="G28" s="54" t="s">
        <v>58</v>
      </c>
      <c r="H28" s="56">
        <v>1</v>
      </c>
      <c r="I28" s="54"/>
      <c r="J28" s="57" t="str">
        <f>IF(I28=0,"",I28*H28)</f>
        <v/>
      </c>
      <c r="K28" s="58"/>
      <c r="L28" s="59">
        <f>ROUND((ROUND(H28,3))*(ROUND(K28,2)),2)</f>
        <v>0</v>
      </c>
    </row>
    <row r="29" spans="1:12" s="49" customFormat="1" ht="12.75" customHeight="1" x14ac:dyDescent="0.2">
      <c r="A29" s="50" t="s">
        <v>59</v>
      </c>
      <c r="B29" s="71"/>
      <c r="C29" s="72"/>
      <c r="D29" s="72"/>
      <c r="E29" s="72"/>
      <c r="F29" s="62" t="s">
        <v>79</v>
      </c>
      <c r="G29" s="63"/>
      <c r="H29" s="63"/>
      <c r="I29" s="63"/>
      <c r="J29" s="63"/>
      <c r="K29" s="63"/>
      <c r="L29" s="64"/>
    </row>
    <row r="30" spans="1:12" s="49" customFormat="1" ht="12.75" customHeight="1" x14ac:dyDescent="0.2">
      <c r="A30" s="50" t="s">
        <v>61</v>
      </c>
      <c r="B30" s="71"/>
      <c r="C30" s="72"/>
      <c r="D30" s="72"/>
      <c r="E30" s="72"/>
      <c r="F30" s="65" t="s">
        <v>62</v>
      </c>
      <c r="G30" s="63"/>
      <c r="H30" s="63"/>
      <c r="I30" s="63"/>
      <c r="J30" s="63"/>
      <c r="K30" s="63"/>
      <c r="L30" s="64"/>
    </row>
    <row r="31" spans="1:12" s="49" customFormat="1" ht="60" customHeight="1" thickBot="1" x14ac:dyDescent="0.25">
      <c r="A31" s="50" t="s">
        <v>63</v>
      </c>
      <c r="B31" s="73"/>
      <c r="C31" s="74"/>
      <c r="D31" s="74"/>
      <c r="E31" s="74"/>
      <c r="F31" s="68" t="s">
        <v>80</v>
      </c>
      <c r="G31" s="69"/>
      <c r="H31" s="69"/>
      <c r="I31" s="69"/>
      <c r="J31" s="69"/>
      <c r="K31" s="69"/>
      <c r="L31" s="70"/>
    </row>
    <row r="32" spans="1:12" ht="13.5" thickBot="1" x14ac:dyDescent="0.25">
      <c r="A32" s="75"/>
      <c r="B32" s="76" t="s">
        <v>74</v>
      </c>
      <c r="C32" s="77" t="s">
        <v>75</v>
      </c>
      <c r="D32" s="78"/>
      <c r="E32" s="78"/>
      <c r="F32" s="79" t="s">
        <v>76</v>
      </c>
      <c r="G32" s="77"/>
      <c r="H32" s="77"/>
      <c r="I32" s="77"/>
      <c r="J32" s="77"/>
      <c r="K32" s="77"/>
      <c r="L32" s="80">
        <f>SUM(L28:L31)</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J10:J12"/>
    <mergeCell ref="K10:L11"/>
    <mergeCell ref="B9:J9"/>
    <mergeCell ref="B10:B12"/>
    <mergeCell ref="C10:C12"/>
    <mergeCell ref="D10:D12"/>
    <mergeCell ref="E10:E12"/>
    <mergeCell ref="F10:F12"/>
    <mergeCell ref="G10:G12"/>
    <mergeCell ref="H10:H12"/>
    <mergeCell ref="I10:I12"/>
  </mergeCells>
  <conditionalFormatting sqref="K14">
    <cfRule type="expression" dxfId="7" priority="4">
      <formula>$K$14=""</formula>
    </cfRule>
  </conditionalFormatting>
  <conditionalFormatting sqref="K18">
    <cfRule type="expression" dxfId="6" priority="3">
      <formula>$K$18=""</formula>
    </cfRule>
  </conditionalFormatting>
  <conditionalFormatting sqref="K22">
    <cfRule type="expression" dxfId="5" priority="2">
      <formula>$K$22=""</formula>
    </cfRule>
  </conditionalFormatting>
  <conditionalFormatting sqref="K28">
    <cfRule type="expression" dxfId="4" priority="1">
      <formula>$K$28=""</formula>
    </cfRule>
  </conditionalFormatting>
  <dataValidations count="10">
    <dataValidation type="date" allowBlank="1" showInputMessage="1" showErrorMessage="1" error="Rozmezí let 2017 - 2050" promptTitle="Vložit rok" prompt="ve formátu:_x000a_rrrr" sqref="K7" xr:uid="{00000000-0002-0000-0700-000000000000}">
      <formula1>2017</formula1>
      <formula2>2050</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700-000001000000}"/>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700-000002000000}">
      <formula1>42370</formula1>
      <formula2>55153</formula2>
    </dataValidation>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700-000003000000}">
      <formula1>42370</formula1>
      <formula2>55153</formula2>
    </dataValidation>
    <dataValidation allowBlank="1" showInputMessage="1" showErrorMessage="1" promptTitle="S-kód" prompt="Číslo pod kterým je stavba evidovaná v systému SŽDC." sqref="K6" xr:uid="{00000000-0002-0000-0700-000004000000}"/>
    <dataValidation type="date" allowBlank="1" showInputMessage="1" showErrorMessage="1" errorTitle="Špatný datum" error="Datum musí být v rozmezí_x000a_od 1.1.2016_x000a_do 31.12.2050" promptTitle="Vložit datum" prompt="ve formátu: dd.mm.rrrr" sqref="K8" xr:uid="{00000000-0002-0000-0700-000005000000}">
      <formula1>42370</formula1>
      <formula2>55153</formula2>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700-000006000000}">
      <formula1>"801,802,803,811,812, 813, 814,815, 817, 821,822, 823,824,825,826,827,828,831,832,833,838,839"</formula1>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700-000007000000}">
      <formula1>"Stádium 2,Stádium 3"</formula1>
    </dataValidation>
    <dataValidation type="date" allowBlank="1" showInputMessage="1" showErrorMessage="1" sqref="L8" xr:uid="{00000000-0002-0000-0700-000008000000}">
      <formula1>42370</formula1>
      <formula2>55153</formula2>
    </dataValidation>
    <dataValidation type="list" allowBlank="1" showInputMessage="1" showErrorMessage="1" errorTitle="Špatné označení majetku" error="_x000a_Nutno vybrat dle předvolby!_x000a_SŽDC nebo Ostatní." promptTitle="Výběr dle předvolby:" prompt="_x000a_SŽDC s.o._x000a_Ostatní" sqref="E6" xr:uid="{00000000-0002-0000-0700-000009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7" tint="0.59999389629810485"/>
    <pageSetUpPr fitToPage="1"/>
  </sheetPr>
  <dimension ref="A1:O32"/>
  <sheetViews>
    <sheetView view="pageBreakPreview" topLeftCell="B1" zoomScaleNormal="100" zoomScaleSheetLayoutView="100" workbookViewId="0">
      <selection activeCell="K14" sqref="K14"/>
    </sheetView>
  </sheetViews>
  <sheetFormatPr defaultColWidth="8" defaultRowHeight="11.25" x14ac:dyDescent="0.2"/>
  <cols>
    <col min="1" max="1" width="2.75" style="81" hidden="1" customWidth="1"/>
    <col min="2" max="2" width="7.5" style="81" customWidth="1"/>
    <col min="3" max="3" width="9.25" style="81" customWidth="1"/>
    <col min="4" max="4" width="8.75" style="81" customWidth="1"/>
    <col min="5" max="5" width="10" style="81" customWidth="1"/>
    <col min="6" max="6" width="64.875" style="81" customWidth="1"/>
    <col min="7" max="7" width="7.875" style="82" customWidth="1"/>
    <col min="8" max="8" width="11.375" style="82" customWidth="1"/>
    <col min="9" max="9" width="9.5" style="82" customWidth="1"/>
    <col min="10" max="10" width="8.875" style="82" customWidth="1"/>
    <col min="11" max="11" width="11.25" style="82" customWidth="1"/>
    <col min="12" max="12" width="16.625" style="82" customWidth="1"/>
    <col min="13" max="14" width="24.75" style="81" customWidth="1"/>
    <col min="15" max="15" width="8" style="81" customWidth="1"/>
    <col min="16" max="16384" width="8" style="81"/>
  </cols>
  <sheetData>
    <row r="1" spans="1:15" s="1" customFormat="1" ht="30.75" customHeight="1" thickTop="1" thickBot="1" x14ac:dyDescent="0.25">
      <c r="B1" s="168" t="s">
        <v>17</v>
      </c>
      <c r="C1" s="169"/>
      <c r="D1" s="169"/>
      <c r="E1" s="2"/>
      <c r="F1" s="2" t="s">
        <v>18</v>
      </c>
      <c r="G1" s="2"/>
      <c r="H1" s="3"/>
      <c r="I1" s="4"/>
      <c r="J1" s="5"/>
      <c r="K1" s="5"/>
      <c r="L1" s="6" t="str">
        <f>D3</f>
        <v>SO 98-98-06</v>
      </c>
      <c r="M1" s="7"/>
    </row>
    <row r="2" spans="1:15" s="1" customFormat="1" ht="57" customHeight="1" thickTop="1" thickBot="1" x14ac:dyDescent="0.25">
      <c r="B2" s="170" t="s">
        <v>19</v>
      </c>
      <c r="C2" s="171"/>
      <c r="D2" s="8"/>
      <c r="E2" s="9"/>
      <c r="F2" s="104">
        <f>Rozdelovnik!C8</f>
        <v>0</v>
      </c>
      <c r="G2" s="10"/>
      <c r="H2" s="11"/>
      <c r="I2" s="172" t="s">
        <v>20</v>
      </c>
      <c r="J2" s="173"/>
      <c r="K2" s="174">
        <f>SUMIFS(L:L,B:B,"SOUČET")</f>
        <v>0</v>
      </c>
      <c r="L2" s="175"/>
    </row>
    <row r="3" spans="1:15" s="1" customFormat="1" ht="42.75" customHeight="1" thickTop="1" thickBot="1" x14ac:dyDescent="0.25">
      <c r="B3" s="12" t="s">
        <v>21</v>
      </c>
      <c r="C3" s="13"/>
      <c r="D3" s="176" t="s">
        <v>120</v>
      </c>
      <c r="E3" s="176"/>
      <c r="F3" s="14" t="s">
        <v>22</v>
      </c>
      <c r="G3" s="15"/>
      <c r="H3" s="16"/>
      <c r="I3" s="17"/>
      <c r="J3" s="18"/>
      <c r="K3" s="177"/>
      <c r="L3" s="178"/>
    </row>
    <row r="4" spans="1:15" s="1" customFormat="1" ht="18" customHeight="1" thickTop="1" x14ac:dyDescent="0.2">
      <c r="B4" s="179" t="s">
        <v>23</v>
      </c>
      <c r="C4" s="180"/>
      <c r="D4" s="181"/>
      <c r="E4" s="19" t="s">
        <v>24</v>
      </c>
      <c r="F4" s="20" t="s">
        <v>22</v>
      </c>
      <c r="G4" s="21"/>
      <c r="H4" s="22"/>
      <c r="I4" s="182" t="s">
        <v>25</v>
      </c>
      <c r="J4" s="183"/>
      <c r="K4" s="23"/>
      <c r="L4" s="24"/>
    </row>
    <row r="5" spans="1:15" s="1" customFormat="1" ht="18" customHeight="1" x14ac:dyDescent="0.2">
      <c r="B5" s="25" t="s">
        <v>26</v>
      </c>
      <c r="C5" s="26"/>
      <c r="D5" s="26"/>
      <c r="E5" s="19" t="s">
        <v>27</v>
      </c>
      <c r="F5" s="184" t="str">
        <f>IF((E5="Stádium 2"),"  Dokumentace pro územní řízení - DUR",(IF((E5="Stádium 3"),"  Projektová dokumentace (DOS/DSP)","")))</f>
        <v xml:space="preserve">  Dokumentace pro územní řízení - DUR</v>
      </c>
      <c r="G5" s="184"/>
      <c r="H5" s="185"/>
      <c r="I5" s="186" t="s">
        <v>28</v>
      </c>
      <c r="J5" s="181"/>
      <c r="K5" s="27"/>
      <c r="L5" s="28"/>
    </row>
    <row r="6" spans="1:15" s="1" customFormat="1" ht="18" customHeight="1" x14ac:dyDescent="0.2">
      <c r="B6" s="25" t="s">
        <v>29</v>
      </c>
      <c r="C6" s="26"/>
      <c r="D6" s="26"/>
      <c r="E6" s="29" t="s">
        <v>30</v>
      </c>
      <c r="F6" s="187"/>
      <c r="G6" s="187"/>
      <c r="H6" s="188"/>
      <c r="I6" s="186" t="s">
        <v>31</v>
      </c>
      <c r="J6" s="181"/>
      <c r="K6" s="30"/>
      <c r="L6" s="28"/>
      <c r="O6" s="31"/>
    </row>
    <row r="7" spans="1:15" s="1" customFormat="1" ht="18" customHeight="1" x14ac:dyDescent="0.2">
      <c r="B7" s="189" t="s">
        <v>32</v>
      </c>
      <c r="C7" s="190"/>
      <c r="D7" s="190"/>
      <c r="E7" s="32">
        <v>45170</v>
      </c>
      <c r="F7" s="191" t="s">
        <v>33</v>
      </c>
      <c r="G7" s="192"/>
      <c r="H7" s="193"/>
      <c r="I7" s="194" t="s">
        <v>34</v>
      </c>
      <c r="J7" s="180"/>
      <c r="K7" s="30">
        <v>2022</v>
      </c>
      <c r="L7" s="33"/>
      <c r="O7" s="34"/>
    </row>
    <row r="8" spans="1:15" s="1" customFormat="1" ht="19.5" customHeight="1" thickBot="1" x14ac:dyDescent="0.25">
      <c r="B8" s="195" t="s">
        <v>35</v>
      </c>
      <c r="C8" s="196"/>
      <c r="D8" s="196"/>
      <c r="E8" s="35">
        <v>45444</v>
      </c>
      <c r="F8" s="36" t="s">
        <v>36</v>
      </c>
      <c r="G8" s="197" t="s">
        <v>37</v>
      </c>
      <c r="H8" s="198"/>
      <c r="I8" s="199" t="s">
        <v>38</v>
      </c>
      <c r="J8" s="190"/>
      <c r="K8" s="37"/>
      <c r="L8" s="38"/>
    </row>
    <row r="9" spans="1:15" s="1" customFormat="1" ht="9.75" customHeight="1" x14ac:dyDescent="0.2">
      <c r="B9" s="202">
        <f>F2</f>
        <v>0</v>
      </c>
      <c r="C9" s="203"/>
      <c r="D9" s="203"/>
      <c r="E9" s="203"/>
      <c r="F9" s="203"/>
      <c r="G9" s="203"/>
      <c r="H9" s="203"/>
      <c r="I9" s="203"/>
      <c r="J9" s="203"/>
      <c r="K9" s="39" t="str">
        <f>$I$5</f>
        <v>ISPROFIN:</v>
      </c>
      <c r="L9" s="40">
        <f>K5</f>
        <v>0</v>
      </c>
    </row>
    <row r="10" spans="1:15" s="1" customFormat="1" ht="15" customHeight="1" x14ac:dyDescent="0.2">
      <c r="B10" s="204" t="s">
        <v>39</v>
      </c>
      <c r="C10" s="206" t="s">
        <v>40</v>
      </c>
      <c r="D10" s="206" t="s">
        <v>41</v>
      </c>
      <c r="E10" s="206" t="s">
        <v>42</v>
      </c>
      <c r="F10" s="208" t="s">
        <v>43</v>
      </c>
      <c r="G10" s="208" t="s">
        <v>44</v>
      </c>
      <c r="H10" s="208" t="s">
        <v>45</v>
      </c>
      <c r="I10" s="206" t="s">
        <v>46</v>
      </c>
      <c r="J10" s="206" t="s">
        <v>47</v>
      </c>
      <c r="K10" s="200" t="s">
        <v>48</v>
      </c>
      <c r="L10" s="201"/>
    </row>
    <row r="11" spans="1:15" s="1" customFormat="1" ht="15" customHeight="1" x14ac:dyDescent="0.2">
      <c r="B11" s="204"/>
      <c r="C11" s="206"/>
      <c r="D11" s="206"/>
      <c r="E11" s="206"/>
      <c r="F11" s="208"/>
      <c r="G11" s="208"/>
      <c r="H11" s="208"/>
      <c r="I11" s="206"/>
      <c r="J11" s="206"/>
      <c r="K11" s="200"/>
      <c r="L11" s="201"/>
    </row>
    <row r="12" spans="1:15" s="1" customFormat="1" ht="12.75" customHeight="1" thickBot="1" x14ac:dyDescent="0.25">
      <c r="B12" s="205"/>
      <c r="C12" s="207"/>
      <c r="D12" s="207"/>
      <c r="E12" s="207"/>
      <c r="F12" s="209"/>
      <c r="G12" s="209"/>
      <c r="H12" s="209"/>
      <c r="I12" s="207"/>
      <c r="J12" s="207"/>
      <c r="K12" s="41" t="s">
        <v>49</v>
      </c>
      <c r="L12" s="42" t="s">
        <v>50</v>
      </c>
    </row>
    <row r="13" spans="1:15" s="49" customFormat="1" ht="15" customHeight="1" thickBot="1" x14ac:dyDescent="0.25">
      <c r="A13" s="43" t="s">
        <v>51</v>
      </c>
      <c r="B13" s="44" t="s">
        <v>52</v>
      </c>
      <c r="C13" s="45">
        <v>1</v>
      </c>
      <c r="D13" s="46"/>
      <c r="E13" s="46"/>
      <c r="F13" s="47" t="s">
        <v>53</v>
      </c>
      <c r="G13" s="45"/>
      <c r="H13" s="45"/>
      <c r="I13" s="45"/>
      <c r="J13" s="45"/>
      <c r="K13" s="45"/>
      <c r="L13" s="48"/>
    </row>
    <row r="14" spans="1:15" s="49" customFormat="1" ht="13.5" customHeight="1" thickBot="1" x14ac:dyDescent="0.25">
      <c r="A14" s="50" t="s">
        <v>54</v>
      </c>
      <c r="B14" s="51">
        <f>1+MAX($B$13:B13)</f>
        <v>1</v>
      </c>
      <c r="C14" s="52" t="s">
        <v>55</v>
      </c>
      <c r="D14" s="53"/>
      <c r="E14" s="54" t="s">
        <v>56</v>
      </c>
      <c r="F14" s="55" t="s">
        <v>57</v>
      </c>
      <c r="G14" s="54" t="s">
        <v>58</v>
      </c>
      <c r="H14" s="56">
        <v>1</v>
      </c>
      <c r="I14" s="54"/>
      <c r="J14" s="57" t="str">
        <f>IF(I14=0,"",I14*H14)</f>
        <v/>
      </c>
      <c r="K14" s="58"/>
      <c r="L14" s="59">
        <f>ROUND((ROUND(H14,3))*(ROUND(K14,2)),2)</f>
        <v>0</v>
      </c>
    </row>
    <row r="15" spans="1:15" s="49" customFormat="1" ht="12.75" customHeight="1" x14ac:dyDescent="0.2">
      <c r="A15" s="50" t="s">
        <v>59</v>
      </c>
      <c r="B15" s="60"/>
      <c r="C15" s="61"/>
      <c r="D15" s="61"/>
      <c r="E15" s="61"/>
      <c r="F15" s="62" t="s">
        <v>60</v>
      </c>
      <c r="G15" s="63"/>
      <c r="H15" s="63"/>
      <c r="I15" s="63"/>
      <c r="J15" s="63"/>
      <c r="K15" s="63"/>
      <c r="L15" s="64"/>
    </row>
    <row r="16" spans="1:15" s="49" customFormat="1" ht="12.75" customHeight="1" x14ac:dyDescent="0.2">
      <c r="A16" s="50" t="s">
        <v>61</v>
      </c>
      <c r="B16" s="60"/>
      <c r="C16" s="61"/>
      <c r="D16" s="61"/>
      <c r="E16" s="61"/>
      <c r="F16" s="65" t="s">
        <v>62</v>
      </c>
      <c r="G16" s="63"/>
      <c r="H16" s="63"/>
      <c r="I16" s="63"/>
      <c r="J16" s="63"/>
      <c r="K16" s="63"/>
      <c r="L16" s="64"/>
    </row>
    <row r="17" spans="1:12" s="49" customFormat="1" ht="81" customHeight="1" thickBot="1" x14ac:dyDescent="0.25">
      <c r="A17" s="50" t="s">
        <v>63</v>
      </c>
      <c r="B17" s="66"/>
      <c r="C17" s="67"/>
      <c r="D17" s="67"/>
      <c r="E17" s="67"/>
      <c r="F17" s="68" t="s">
        <v>64</v>
      </c>
      <c r="G17" s="69"/>
      <c r="H17" s="69"/>
      <c r="I17" s="69"/>
      <c r="J17" s="69"/>
      <c r="K17" s="69"/>
      <c r="L17" s="70"/>
    </row>
    <row r="18" spans="1:12" s="49" customFormat="1" ht="13.5" customHeight="1" thickBot="1" x14ac:dyDescent="0.25">
      <c r="A18" s="50" t="s">
        <v>54</v>
      </c>
      <c r="B18" s="51">
        <f>1+MAX($B$13:B17)</f>
        <v>2</v>
      </c>
      <c r="C18" s="52" t="s">
        <v>65</v>
      </c>
      <c r="D18" s="53"/>
      <c r="E18" s="54" t="s">
        <v>56</v>
      </c>
      <c r="F18" s="55" t="s">
        <v>66</v>
      </c>
      <c r="G18" s="54" t="s">
        <v>58</v>
      </c>
      <c r="H18" s="56">
        <v>1</v>
      </c>
      <c r="I18" s="54"/>
      <c r="J18" s="57" t="str">
        <f>IF(I18=0,"",I18*H18)</f>
        <v/>
      </c>
      <c r="K18" s="58"/>
      <c r="L18" s="59">
        <f>ROUND((ROUND(H18,3))*(ROUND(K18,2)),2)</f>
        <v>0</v>
      </c>
    </row>
    <row r="19" spans="1:12" s="49" customFormat="1" ht="12.75" customHeight="1" x14ac:dyDescent="0.2">
      <c r="A19" s="50" t="s">
        <v>59</v>
      </c>
      <c r="B19" s="60"/>
      <c r="C19" s="61"/>
      <c r="D19" s="61"/>
      <c r="E19" s="61"/>
      <c r="F19" s="62" t="s">
        <v>67</v>
      </c>
      <c r="G19" s="63"/>
      <c r="H19" s="63"/>
      <c r="I19" s="63"/>
      <c r="J19" s="63"/>
      <c r="K19" s="63"/>
      <c r="L19" s="64"/>
    </row>
    <row r="20" spans="1:12" s="49" customFormat="1" ht="12.75" customHeight="1" x14ac:dyDescent="0.2">
      <c r="A20" s="50" t="s">
        <v>61</v>
      </c>
      <c r="B20" s="60"/>
      <c r="C20" s="61"/>
      <c r="D20" s="61"/>
      <c r="E20" s="61"/>
      <c r="F20" s="65" t="s">
        <v>62</v>
      </c>
      <c r="G20" s="63"/>
      <c r="H20" s="63"/>
      <c r="I20" s="63"/>
      <c r="J20" s="63"/>
      <c r="K20" s="63"/>
      <c r="L20" s="64"/>
    </row>
    <row r="21" spans="1:12" s="49" customFormat="1" ht="81" customHeight="1" thickBot="1" x14ac:dyDescent="0.25">
      <c r="A21" s="50" t="s">
        <v>63</v>
      </c>
      <c r="B21" s="66"/>
      <c r="C21" s="67"/>
      <c r="D21" s="67"/>
      <c r="E21" s="67"/>
      <c r="F21" s="68" t="s">
        <v>68</v>
      </c>
      <c r="G21" s="69"/>
      <c r="H21" s="69"/>
      <c r="I21" s="69"/>
      <c r="J21" s="69"/>
      <c r="K21" s="69"/>
      <c r="L21" s="70"/>
    </row>
    <row r="22" spans="1:12" s="49" customFormat="1" ht="13.5" customHeight="1" thickBot="1" x14ac:dyDescent="0.25">
      <c r="A22" s="50" t="s">
        <v>54</v>
      </c>
      <c r="B22" s="51">
        <v>3</v>
      </c>
      <c r="C22" s="52" t="s">
        <v>69</v>
      </c>
      <c r="D22" s="53"/>
      <c r="E22" s="54" t="s">
        <v>56</v>
      </c>
      <c r="F22" s="55" t="s">
        <v>70</v>
      </c>
      <c r="G22" s="54" t="s">
        <v>58</v>
      </c>
      <c r="H22" s="56">
        <v>1</v>
      </c>
      <c r="I22" s="54"/>
      <c r="J22" s="57" t="str">
        <f>IF(I22=0,"",I22*H22)</f>
        <v/>
      </c>
      <c r="K22" s="58"/>
      <c r="L22" s="59">
        <f>ROUND((ROUND(H22,3))*(ROUND(K22,2)),2)</f>
        <v>0</v>
      </c>
    </row>
    <row r="23" spans="1:12" s="49" customFormat="1" ht="12.75" customHeight="1" x14ac:dyDescent="0.2">
      <c r="A23" s="50" t="s">
        <v>59</v>
      </c>
      <c r="B23" s="71"/>
      <c r="C23" s="72"/>
      <c r="D23" s="72"/>
      <c r="E23" s="72"/>
      <c r="F23" s="62" t="s">
        <v>71</v>
      </c>
      <c r="G23" s="63"/>
      <c r="H23" s="63"/>
      <c r="I23" s="63"/>
      <c r="J23" s="63"/>
      <c r="K23" s="63"/>
      <c r="L23" s="64"/>
    </row>
    <row r="24" spans="1:12" s="49" customFormat="1" ht="12.75" customHeight="1" x14ac:dyDescent="0.2">
      <c r="A24" s="50" t="s">
        <v>61</v>
      </c>
      <c r="B24" s="71"/>
      <c r="C24" s="72"/>
      <c r="D24" s="72"/>
      <c r="E24" s="72"/>
      <c r="F24" s="65" t="s">
        <v>62</v>
      </c>
      <c r="G24" s="63"/>
      <c r="H24" s="63"/>
      <c r="I24" s="63"/>
      <c r="J24" s="63"/>
      <c r="K24" s="63"/>
      <c r="L24" s="64"/>
    </row>
    <row r="25" spans="1:12" s="49" customFormat="1" ht="42.75" customHeight="1" thickBot="1" x14ac:dyDescent="0.25">
      <c r="A25" s="50" t="s">
        <v>63</v>
      </c>
      <c r="B25" s="73"/>
      <c r="C25" s="74"/>
      <c r="D25" s="74"/>
      <c r="E25" s="74"/>
      <c r="F25" s="68" t="s">
        <v>72</v>
      </c>
      <c r="G25" s="69"/>
      <c r="H25" s="69"/>
      <c r="I25" s="69"/>
      <c r="J25" s="69"/>
      <c r="K25" s="69"/>
      <c r="L25" s="70"/>
    </row>
    <row r="26" spans="1:12" ht="13.5" thickBot="1" x14ac:dyDescent="0.25">
      <c r="A26" s="75" t="s">
        <v>73</v>
      </c>
      <c r="B26" s="76" t="s">
        <v>74</v>
      </c>
      <c r="C26" s="77" t="s">
        <v>75</v>
      </c>
      <c r="D26" s="78"/>
      <c r="E26" s="78"/>
      <c r="F26" s="79" t="s">
        <v>53</v>
      </c>
      <c r="G26" s="77"/>
      <c r="H26" s="77"/>
      <c r="I26" s="77"/>
      <c r="J26" s="77"/>
      <c r="K26" s="77"/>
      <c r="L26" s="80">
        <f>SUM(L14:L25)</f>
        <v>0</v>
      </c>
    </row>
    <row r="27" spans="1:12" ht="13.5" thickBot="1" x14ac:dyDescent="0.25">
      <c r="A27" s="43" t="s">
        <v>51</v>
      </c>
      <c r="B27" s="44" t="s">
        <v>52</v>
      </c>
      <c r="C27" s="45">
        <v>2</v>
      </c>
      <c r="D27" s="46"/>
      <c r="E27" s="46"/>
      <c r="F27" s="47" t="s">
        <v>76</v>
      </c>
      <c r="G27" s="45"/>
      <c r="H27" s="45"/>
      <c r="I27" s="45"/>
      <c r="J27" s="45"/>
      <c r="K27" s="45"/>
      <c r="L27" s="48"/>
    </row>
    <row r="28" spans="1:12" s="49" customFormat="1" ht="13.5" customHeight="1" thickBot="1" x14ac:dyDescent="0.25">
      <c r="A28" s="50" t="s">
        <v>54</v>
      </c>
      <c r="B28" s="51">
        <f>1+MAX($B$13:B23)</f>
        <v>4</v>
      </c>
      <c r="C28" s="52" t="s">
        <v>77</v>
      </c>
      <c r="D28" s="53"/>
      <c r="E28" s="54" t="s">
        <v>56</v>
      </c>
      <c r="F28" s="55" t="s">
        <v>78</v>
      </c>
      <c r="G28" s="54" t="s">
        <v>58</v>
      </c>
      <c r="H28" s="56">
        <v>1</v>
      </c>
      <c r="I28" s="54"/>
      <c r="J28" s="57" t="str">
        <f>IF(I28=0,"",I28*H28)</f>
        <v/>
      </c>
      <c r="K28" s="58"/>
      <c r="L28" s="59">
        <f>ROUND((ROUND(H28,3))*(ROUND(K28,2)),2)</f>
        <v>0</v>
      </c>
    </row>
    <row r="29" spans="1:12" s="49" customFormat="1" ht="12.75" customHeight="1" x14ac:dyDescent="0.2">
      <c r="A29" s="50" t="s">
        <v>59</v>
      </c>
      <c r="B29" s="71"/>
      <c r="C29" s="72"/>
      <c r="D29" s="72"/>
      <c r="E29" s="72"/>
      <c r="F29" s="62" t="s">
        <v>79</v>
      </c>
      <c r="G29" s="63"/>
      <c r="H29" s="63"/>
      <c r="I29" s="63"/>
      <c r="J29" s="63"/>
      <c r="K29" s="63"/>
      <c r="L29" s="64"/>
    </row>
    <row r="30" spans="1:12" s="49" customFormat="1" ht="12.75" customHeight="1" x14ac:dyDescent="0.2">
      <c r="A30" s="50" t="s">
        <v>61</v>
      </c>
      <c r="B30" s="71"/>
      <c r="C30" s="72"/>
      <c r="D30" s="72"/>
      <c r="E30" s="72"/>
      <c r="F30" s="65" t="s">
        <v>62</v>
      </c>
      <c r="G30" s="63"/>
      <c r="H30" s="63"/>
      <c r="I30" s="63"/>
      <c r="J30" s="63"/>
      <c r="K30" s="63"/>
      <c r="L30" s="64"/>
    </row>
    <row r="31" spans="1:12" s="49" customFormat="1" ht="60" customHeight="1" thickBot="1" x14ac:dyDescent="0.25">
      <c r="A31" s="50" t="s">
        <v>63</v>
      </c>
      <c r="B31" s="73"/>
      <c r="C31" s="74"/>
      <c r="D31" s="74"/>
      <c r="E31" s="74"/>
      <c r="F31" s="68" t="s">
        <v>80</v>
      </c>
      <c r="G31" s="69"/>
      <c r="H31" s="69"/>
      <c r="I31" s="69"/>
      <c r="J31" s="69"/>
      <c r="K31" s="69"/>
      <c r="L31" s="70"/>
    </row>
    <row r="32" spans="1:12" ht="13.5" thickBot="1" x14ac:dyDescent="0.25">
      <c r="A32" s="75"/>
      <c r="B32" s="76" t="s">
        <v>74</v>
      </c>
      <c r="C32" s="77" t="s">
        <v>75</v>
      </c>
      <c r="D32" s="78"/>
      <c r="E32" s="78"/>
      <c r="F32" s="79" t="s">
        <v>76</v>
      </c>
      <c r="G32" s="77"/>
      <c r="H32" s="77"/>
      <c r="I32" s="77"/>
      <c r="J32" s="77"/>
      <c r="K32" s="77"/>
      <c r="L32" s="80">
        <f>SUM(L28:L31)</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J10:J12"/>
    <mergeCell ref="K10:L11"/>
    <mergeCell ref="B9:J9"/>
    <mergeCell ref="B10:B12"/>
    <mergeCell ref="C10:C12"/>
    <mergeCell ref="D10:D12"/>
    <mergeCell ref="E10:E12"/>
    <mergeCell ref="F10:F12"/>
    <mergeCell ref="G10:G12"/>
    <mergeCell ref="H10:H12"/>
    <mergeCell ref="I10:I12"/>
  </mergeCells>
  <conditionalFormatting sqref="K14">
    <cfRule type="expression" dxfId="3" priority="4">
      <formula>$K$14=""</formula>
    </cfRule>
  </conditionalFormatting>
  <conditionalFormatting sqref="K18">
    <cfRule type="expression" dxfId="2" priority="3">
      <formula>$K$18=""</formula>
    </cfRule>
  </conditionalFormatting>
  <conditionalFormatting sqref="K22">
    <cfRule type="expression" dxfId="1" priority="2">
      <formula>$K$22=""</formula>
    </cfRule>
  </conditionalFormatting>
  <conditionalFormatting sqref="K28">
    <cfRule type="expression" dxfId="0" priority="1">
      <formula>$K$28=""</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xr:uid="{00000000-0002-0000-0800-000000000000}">
      <mc:AlternateContent xmlns:x12ac="http://schemas.microsoft.com/office/spreadsheetml/2011/1/ac" xmlns:mc="http://schemas.openxmlformats.org/markup-compatibility/2006">
        <mc:Choice Requires="x12ac">
          <x12ac:list>"SŽ,s.o.",Ostatní</x12ac:list>
        </mc:Choice>
        <mc:Fallback>
          <formula1>"SŽ,s.o.,Ostatní"</formula1>
        </mc:Fallback>
      </mc:AlternateContent>
    </dataValidation>
    <dataValidation type="date" allowBlank="1" showInputMessage="1" showErrorMessage="1" sqref="L8" xr:uid="{00000000-0002-0000-08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8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8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800-000004000000}">
      <formula1>42370</formula1>
      <formula2>55153</formula2>
    </dataValidation>
    <dataValidation allowBlank="1" showInputMessage="1" showErrorMessage="1" promptTitle="S-kód" prompt="Číslo pod kterým je stavba evidovaná v systému SŽDC." sqref="K6" xr:uid="{00000000-0002-0000-08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8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8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800-000008000000}"/>
    <dataValidation type="date" allowBlank="1" showInputMessage="1" showErrorMessage="1" error="Rozmezí let 2017 - 2050" promptTitle="Vložit rok" prompt="ve formátu:_x000a_rrrr" sqref="K7" xr:uid="{00000000-0002-0000-0800-000009000000}">
      <formula1>2017</formula1>
      <formula2>2050</formula2>
    </dataValidation>
  </dataValidations>
  <pageMargins left="0.70866141732283472" right="0.70866141732283472" top="0.78740157480314965" bottom="0.78740157480314965" header="0.31496062992125984" footer="0.31496062992125984"/>
  <pageSetup paperSize="9" scale="62" orientation="landscape" horizontalDpi="4294967294"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9</vt:i4>
      </vt:variant>
    </vt:vector>
  </HeadingPairs>
  <TitlesOfParts>
    <vt:vector size="9" baseType="lpstr">
      <vt:lpstr>Rozdelovnik</vt:lpstr>
      <vt:lpstr>Rekapitulace D+B</vt:lpstr>
      <vt:lpstr>Požadavky na výkon a funkci D+B</vt:lpstr>
      <vt:lpstr>SO98-98_1</vt:lpstr>
      <vt:lpstr>SO98-98_2</vt:lpstr>
      <vt:lpstr>SO98-98_3</vt:lpstr>
      <vt:lpstr>SO98-98_4</vt:lpstr>
      <vt:lpstr>SO98-98_5</vt:lpstr>
      <vt:lpstr>SO98-98_6</vt:lpstr>
    </vt:vector>
  </TitlesOfParts>
  <Company>Správa železnic, státní organizace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Janko Milan, Ing.</dc:creator>
  <cp:lastModifiedBy>Urbánková Pavla, Ing.</cp:lastModifiedBy>
  <cp:lastPrinted>2023-01-27T08:39:16Z</cp:lastPrinted>
  <dcterms:created xsi:type="dcterms:W3CDTF">2023-01-06T07:36:05Z</dcterms:created>
  <dcterms:modified xsi:type="dcterms:W3CDTF">2023-03-02T14:40:13Z</dcterms:modified>
</cp:coreProperties>
</file>